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2" activeTab="0"/>
  </bookViews>
  <sheets>
    <sheet name="2014.12.12" sheetId="1" r:id="rId1"/>
  </sheets>
  <definedNames>
    <definedName name="_xlnm.Print_Area" localSheetId="0">'2014.12.12'!$B$1:$J$307</definedName>
    <definedName name="_xlnm.Print_Titles" localSheetId="0">'2014.12.12'!$1:$5</definedName>
    <definedName name="Excel_BuiltIn_Print_Area" localSheetId="0">'2014.12.12'!$B$6:$J$307</definedName>
    <definedName name="Excel_BuiltIn_Print_Titles" localSheetId="0">'2014.12.12'!$A$1:$IP$5</definedName>
    <definedName name="Excel_BuiltIn_Print_Area" localSheetId="0">'2014.12.12'!$B$6:$I$306</definedName>
    <definedName name="Excel_BuiltIn_Print_Titles" localSheetId="0">'2014.12.12'!$A$1:$IL$5</definedName>
    <definedName name="Excel_BuiltIn_Print_Titles_1">'2014.12.12'!$A$1:$IK$5</definedName>
    <definedName name="Excel_BuiltIn_Print_Area_1">'2014.12.12'!$B$6:$K$306</definedName>
    <definedName name="Excel_BuiltIn_Print_Titles_1_1">'2014.12.12'!$A$2:$IK$5</definedName>
    <definedName name="Excel_BuiltIn_Print_Area_1_1">'2014.12.12'!$B$6:$I$97</definedName>
    <definedName name="Excel_BuiltIn_Print_Titles_1_1_1">'2014.12.12'!$A$2:$IK$5</definedName>
  </definedNames>
  <calcPr fullCalcOnLoad="1"/>
</workbook>
</file>

<file path=xl/sharedStrings.xml><?xml version="1.0" encoding="utf-8"?>
<sst xmlns="http://schemas.openxmlformats.org/spreadsheetml/2006/main" count="924" uniqueCount="336">
  <si>
    <t>DRN5RUSM ( AB-2021)</t>
  </si>
  <si>
    <t xml:space="preserve">FAZE 5. RESTAURATIE DWARSVLEUGEL &amp; DEEL C-VLEUGEL  </t>
  </si>
  <si>
    <t>12.12.2014</t>
  </si>
  <si>
    <t>VZW OUDE ABDIJ TE DRONGEN</t>
  </si>
  <si>
    <t xml:space="preserve">LOT1. RUWBOUW EN AFWERKING </t>
  </si>
  <si>
    <t>Aftrok HOOGDRINGENDHEID</t>
  </si>
  <si>
    <t>14.09.2021</t>
  </si>
  <si>
    <t>bvba DD&amp;, Architecten te Gent</t>
  </si>
  <si>
    <t>SAMENVATTENDE MEETSTAAT</t>
  </si>
  <si>
    <t>OFFERTE</t>
  </si>
  <si>
    <t>Art. 
nr.</t>
  </si>
  <si>
    <t>Omschrijving 
Inhoudstafel.</t>
  </si>
  <si>
    <t>Een
Heid</t>
  </si>
  <si>
    <t>hoeveelheid</t>
  </si>
  <si>
    <t>F/VH 
GP</t>
  </si>
  <si>
    <t xml:space="preserve">Eenheidsprijs </t>
  </si>
  <si>
    <t>TOTAAL</t>
  </si>
  <si>
    <t>Totaal zonder subsidie</t>
  </si>
  <si>
    <t>VOORZIEN</t>
  </si>
  <si>
    <t>voorzien</t>
  </si>
  <si>
    <t>zonder 
Subsidie</t>
  </si>
  <si>
    <t>CONTROLE</t>
  </si>
  <si>
    <r>
      <t xml:space="preserve">
0. VOORAF</t>
    </r>
    <r>
      <rPr>
        <sz val="10"/>
        <rFont val="Arial"/>
        <family val="2"/>
      </rPr>
      <t xml:space="preserve">.
0.1. </t>
    </r>
    <r>
      <rPr>
        <sz val="10"/>
        <rFont val="Arial"/>
        <family val="2"/>
      </rPr>
      <t xml:space="preserve">Werfinrichting en werfuitrusting.
</t>
    </r>
    <r>
      <rPr>
        <sz val="10"/>
        <color indexed="8"/>
        <rFont val="Arial"/>
        <family val="2"/>
      </rPr>
      <t>Artikel te rekenen volgens de vooruitgang der werken.
INBEGREPEN</t>
    </r>
  </si>
  <si>
    <t>sog</t>
  </si>
  <si>
    <t>GP</t>
  </si>
  <si>
    <t>*******</t>
  </si>
  <si>
    <t>********</t>
  </si>
  <si>
    <r>
      <t xml:space="preserve">
</t>
    </r>
    <r>
      <rPr>
        <sz val="10"/>
        <rFont val="Arial"/>
        <family val="2"/>
      </rPr>
      <t xml:space="preserve">0.2. Werken op hoogte, stellingen.
</t>
    </r>
    <r>
      <rPr>
        <sz val="10"/>
        <rFont val="Arial"/>
        <family val="2"/>
      </rPr>
      <t>Stellingen gedurende de loop der werken
in overeenkomst met de bepalingen van ARAB, 
gemeenteaanvragen, ...
Geheel van stellingen
opbouw en huur gedurende de werken .
INBEGREPEN.</t>
    </r>
  </si>
  <si>
    <t xml:space="preserve">
0.3. Afbraak stellingen.
INBEGREPEN.</t>
  </si>
  <si>
    <r>
      <t xml:space="preserve">
0.4. Plaatsbeschrijving.
</t>
    </r>
    <r>
      <rPr>
        <sz val="10"/>
        <rFont val="Arial"/>
        <family val="2"/>
      </rPr>
      <t>Zowel binnen als buiten, 
met inbegrip wegenis, straal van 20m</t>
    </r>
  </si>
  <si>
    <r>
      <t xml:space="preserve">
0.5. Beplanting.
0.5.1. Beplanting beschermen.
</t>
    </r>
    <r>
      <rPr>
        <sz val="10"/>
        <rFont val="Arial"/>
        <family val="2"/>
      </rPr>
      <t>waar deze niet wordt verwijderd, 
heraanleg van beschadigde delen.</t>
    </r>
  </si>
  <si>
    <t xml:space="preserve">
0.5.2. Beplanting verwijderen.</t>
  </si>
  <si>
    <t xml:space="preserve">
0.6. Herstel aan weg.</t>
  </si>
  <si>
    <r>
      <t xml:space="preserve">
1. AFBRAAK</t>
    </r>
    <r>
      <rPr>
        <sz val="10"/>
        <color indexed="8"/>
        <rFont val="Arial"/>
        <family val="2"/>
      </rPr>
      <t xml:space="preserve">.
1.0. Algemeen voor alle afbraak.
Inbegrepen zijn de schoringen, 
verwijderen van afval weg van werf, 
containers en stortkosten, sorteren, 
beveiliging tegen waterschade (voorlopige afdichtingen,...)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1.1. Afbraak aan buitenmuren.
</t>
    </r>
    <r>
      <rPr>
        <sz val="10"/>
        <rFont val="Arial"/>
        <family val="2"/>
      </rPr>
      <t>1.1.1. Afbraak vlak parement vermoedelijk.</t>
    </r>
  </si>
  <si>
    <t>m2</t>
  </si>
  <si>
    <t>VH</t>
  </si>
  <si>
    <t xml:space="preserve">
1.1.2. Afbraak schuine volumes kant kerk.
Afbraak opgemetselde volumes in parement.</t>
  </si>
  <si>
    <t>m3</t>
  </si>
  <si>
    <t>FH</t>
  </si>
  <si>
    <t xml:space="preserve">
1.1.3. Afbreken verluchtingsroosters, 
Opvullen openingen met baksteen.</t>
  </si>
  <si>
    <t>st</t>
  </si>
  <si>
    <t xml:space="preserve">
1.1.4. Afbraak betonnen geveldelen.
Afbraak omvat ook noodzakelijke schoringen.
A. Afbraak betondorpels.</t>
  </si>
  <si>
    <t xml:space="preserve">
B. Afbraak betonlatei.
B1. Afbraak beton
Aan geheel raamdeur WESTGEVEL.</t>
  </si>
  <si>
    <t xml:space="preserve">
B2. Herstellen dagkanten</t>
  </si>
  <si>
    <t xml:space="preserve">
1.1.5. Afbraak van kleine elementen.
1.1.5.1. Afbraak metalen onderdelen.</t>
  </si>
  <si>
    <t xml:space="preserve">
1.1.5.2. Afbraak houten blokken in gevel.</t>
  </si>
  <si>
    <t xml:space="preserve">
1.1.5.3. Afbraak buizen (leidingen).</t>
  </si>
  <si>
    <t>m</t>
  </si>
  <si>
    <t xml:space="preserve">
1.1.5.4. Afbraak oude brandladder.</t>
  </si>
  <si>
    <t xml:space="preserve">
1.1.5.5. Afbraak verluchtingsrooster in gevel.
Invullen met parement, gelijk formaat en voegverband.</t>
  </si>
  <si>
    <r>
      <t xml:space="preserve">
1.1.5.6. Afbraak van glasbouwstenen in gevel.
</t>
    </r>
    <r>
      <rPr>
        <sz val="10"/>
        <rFont val="Arial"/>
        <family val="2"/>
      </rPr>
      <t>Invullen met parement, gelijk formaat en voegverband.</t>
    </r>
  </si>
  <si>
    <r>
      <t xml:space="preserve">
1.2. Afbraak van binnenmuren.
Afbraak van binnenmuren in metselwerk.
</t>
    </r>
    <r>
      <rPr>
        <sz val="10"/>
        <rFont val="Arial"/>
        <family val="2"/>
      </rPr>
      <t>Binnenmuren worden afgebroken met inbegrip van afwerkingen.</t>
    </r>
  </si>
  <si>
    <t xml:space="preserve">
1.3. Afbraak schoorstenen boven dak.</t>
  </si>
  <si>
    <r>
      <t xml:space="preserve">
1.4. Afbraak dakkapellen. 
</t>
    </r>
    <r>
      <rPr>
        <sz val="10"/>
        <color indexed="8"/>
        <rFont val="Arial"/>
        <family val="2"/>
      </rPr>
      <t xml:space="preserve">Dakkapellen worden afgebroken met schrijnwerk
en met afwerkingen inbegrepen,
deze worden niet afzonderlijk opgemeten.
</t>
    </r>
    <r>
      <rPr>
        <sz val="10"/>
        <rFont val="Arial"/>
        <family val="2"/>
      </rPr>
      <t xml:space="preserve">Inclusief ramen, structuur en afwerkingen.
</t>
    </r>
    <r>
      <rPr>
        <sz val="10"/>
        <rFont val="Arial"/>
        <family val="2"/>
      </rPr>
      <t>1.4.1. Afbraak van klassieke dakkapellen.</t>
    </r>
  </si>
  <si>
    <r>
      <t xml:space="preserve">
1.4.2. Afbraak grote platte dakkapel. 
</t>
    </r>
    <r>
      <rPr>
        <sz val="10"/>
        <color indexed="53"/>
        <rFont val="Arial"/>
        <family val="2"/>
      </rPr>
      <t>NIET VAN TOEPASSING,
Reeds uitgevoerd met hoogdringendheid in  fase4</t>
    </r>
  </si>
  <si>
    <t xml:space="preserve">
1.4.3. Afbraak bekleding fronton. </t>
  </si>
  <si>
    <r>
      <t xml:space="preserve">
1.5.  Afbraak schrijnwerk.
1.5.1. Afbraak buitenschrijnwerk
</t>
    </r>
    <r>
      <rPr>
        <sz val="10"/>
        <rFont val="Arial"/>
        <family val="2"/>
      </rPr>
      <t xml:space="preserve">Schrijnwerk wordt afgebroken met beglazing
en met afwerkingen, uitpleisteringen inbegrepen,
deze worden niet afzonderlijk opgemeten.
</t>
    </r>
    <r>
      <rPr>
        <sz val="10"/>
        <rFont val="Arial"/>
        <family val="2"/>
      </rPr>
      <t>1.5.1.1. Afbraak houten buitenschrijnwerk.
A. Afbraak van houten buitendeuren.</t>
    </r>
  </si>
  <si>
    <t xml:space="preserve">
B. Afbraak van houten ramen.</t>
  </si>
  <si>
    <t xml:space="preserve">
C. Afbraak gordijnbakken</t>
  </si>
  <si>
    <t xml:space="preserve">
1.5.1.2. Afbraak metalen schrijnwerk.
A. Afbraak van metalen ramen.</t>
  </si>
  <si>
    <t xml:space="preserve">
B. Afbraak van metalen horizontale buitenluiken.</t>
  </si>
  <si>
    <t xml:space="preserve">
1.5.2. Afbraak binnenschrijnwerk.
1.5.2.1. Afbraak binnendeuren.
A. Afbraak beglaasd deurgeheel aan C0.GANG2.</t>
  </si>
  <si>
    <t xml:space="preserve">
B. Afbraak deuren in C0.GANG1 met omlijsting.</t>
  </si>
  <si>
    <t xml:space="preserve">
C. Afbraak deuren in C-1.KELDER.</t>
  </si>
  <si>
    <t xml:space="preserve">
1.5.2.2. Afbraak ingemaakte kasten In hout C2.GANG2-3.</t>
  </si>
  <si>
    <t xml:space="preserve">
1.6.  Afbraak binnenmuurafwerking.
1.6.2.2. Afbraak bepleistering op muren.
1.6.2.2.1. Afbraak bepleistering aan raamslagen.</t>
  </si>
  <si>
    <t xml:space="preserve">
1.6.2.2.2. Afbraak bepleistering op muren, vermoedelijk.</t>
  </si>
  <si>
    <t xml:space="preserve">
1.7.  Afbraak vloerafwerking.
Afbraak van vloerafwerkingen en onderlagen, behoud van draagstructuur.
1.7.1. Afbraak tegelvloer zonder recuperatie tegels.</t>
  </si>
  <si>
    <t xml:space="preserve">
1.7.2. Afbraak plankenvloer met kepers eronder.
1.7.2.1. Afbraak plankenvloer met tapijtafwerking.
Inbegrepen de onderliggende keperconstructie.</t>
  </si>
  <si>
    <r>
      <t xml:space="preserve">
1.7.2.2. Afbraak plankenvloer met linoleumafwerking.
</t>
    </r>
    <r>
      <rPr>
        <sz val="10"/>
        <rFont val="Arial"/>
        <family val="2"/>
      </rPr>
      <t>Inbegrepen de onderliggende keperconstructie.</t>
    </r>
  </si>
  <si>
    <t xml:space="preserve">
1.8. Afbraak plafondafwerking.
1.8.1. Afbraak van pleisterwerk op plafonds.
1.8.1.1. Afbraak van vlak pleisterwerk op stenen gewelven.</t>
  </si>
  <si>
    <t xml:space="preserve">
1.8.1.2. Afbraak vlak pleisterwerk op houten latjes.</t>
  </si>
  <si>
    <t xml:space="preserve">
1.8.1.3. Afbraak van geprofileerd pleisterwerk.
Plaatselijk en slechts na toelating.</t>
  </si>
  <si>
    <t xml:space="preserve">
1.9.  Afbraak dakafwerking.
1.9.1. Afbraak afwerking platte daken.</t>
  </si>
  <si>
    <t xml:space="preserve">
1.9.2. Afbraak afwerking schuine daken.
1.9.2.1. Afbraak natuurleien.</t>
  </si>
  <si>
    <t xml:space="preserve">
1.9.2.2. Afbraak nokpannen.</t>
  </si>
  <si>
    <r>
      <t xml:space="preserve">
1.9.3. Afbraak bebording. 
</t>
    </r>
    <r>
      <rPr>
        <sz val="10"/>
        <color indexed="53"/>
        <rFont val="Arial"/>
        <family val="2"/>
      </rPr>
      <t>NIET VAN TOEPASSING,
Reeds uitgevoerd met hoogdringendheid in  fase4
Knik wegwerken</t>
    </r>
  </si>
  <si>
    <t xml:space="preserve">
1.9.4. Afbraak lood- en zinkbekleding.
1.9.4.1. Afbraak gootbekleding in zink.</t>
  </si>
  <si>
    <t xml:space="preserve">
1.9.4.2. Afbraak kilgoten in zink.</t>
  </si>
  <si>
    <r>
      <t xml:space="preserve">
</t>
    </r>
    <r>
      <rPr>
        <sz val="10"/>
        <rFont val="Arial"/>
        <family val="2"/>
      </rPr>
      <t>1.9.4.3. Afbraak nokken op dakkapellen.</t>
    </r>
  </si>
  <si>
    <t xml:space="preserve">
1.9.4.4. Afbraak loodwerk aan noordbomen.</t>
  </si>
  <si>
    <t xml:space="preserve">
1.9.4.5. Afbraak zinken randprofiel dakkapellen.</t>
  </si>
  <si>
    <t xml:space="preserve">
1.9.4.6. Afbraak loden randprofiel dakkapellen.</t>
  </si>
  <si>
    <t xml:space="preserve">
1.9.4.7. Afbraak loden slabben dakkapellen.</t>
  </si>
  <si>
    <t xml:space="preserve">
1.9.5. Afbraak regenafvoeren.
1.9.5.1. Afbraak PVC- en zinken afvoeren.</t>
  </si>
  <si>
    <t xml:space="preserve">
1.9.5.2. Afbraak vergaarbakken.</t>
  </si>
  <si>
    <t xml:space="preserve">
1.9.5.3. Afnemen gietijzeren voetstukken.
(voor herbruik).</t>
  </si>
  <si>
    <t xml:space="preserve">
1.9.6. Afbraak bliksembeveiliging.</t>
  </si>
  <si>
    <t xml:space="preserve">
1.10. Afbraak buiten.
1.10.1. Afbraak van voetpaden.
Afbraak voetpad aan C.WESTGEVEL.</t>
  </si>
  <si>
    <r>
      <t xml:space="preserve">
1.10.2. Afbraak van wegverharding in kasseien.
</t>
    </r>
    <r>
      <rPr>
        <sz val="10"/>
        <color indexed="8"/>
        <rFont val="Arial"/>
        <family val="2"/>
      </rPr>
      <t>Met inbegrip onderlaag, totale dikte 35cm.</t>
    </r>
  </si>
  <si>
    <r>
      <t xml:space="preserve">
1.11. Sanitaire installaties en CV.
</t>
    </r>
    <r>
      <rPr>
        <sz val="10"/>
        <rFont val="Arial"/>
        <family val="2"/>
      </rPr>
      <t>In dienst houden en beschermen van te behouden sanitaire installaties en CV.</t>
    </r>
  </si>
  <si>
    <r>
      <t xml:space="preserve">
1.12. Elektrische installaties.
</t>
    </r>
    <r>
      <rPr>
        <sz val="10"/>
        <rFont val="Arial"/>
        <family val="2"/>
      </rPr>
      <t>In dienst houden van te behouden elektrische installaties, spanningsloos stellen van kringen aan af te breken muren.</t>
    </r>
  </si>
  <si>
    <t xml:space="preserve">
1.13. Afbraak elektrische leidingen op gevels.</t>
  </si>
  <si>
    <t xml:space="preserve">
1.14. Duivenwering op gevel en goten.
1.14.1. Demonteren van de duivenwering.</t>
  </si>
  <si>
    <t xml:space="preserve">
1.14.2. Opnieuw monteren van duivenwering.
Aanvullen van de ontbrekende delen.</t>
  </si>
  <si>
    <r>
      <t xml:space="preserve">
2. INJECTEREN TEGEN OPSTIJGEND VOCHT.
</t>
    </r>
    <r>
      <rPr>
        <sz val="10"/>
        <rFont val="Arial"/>
        <family val="2"/>
      </rPr>
      <t>2.1. Onderzoek naar opstijgend vocht.</t>
    </r>
  </si>
  <si>
    <t xml:space="preserve">
2.2. Afbraak plinten en bepleistering.</t>
  </si>
  <si>
    <t xml:space="preserve">
2.3. Injecteren. 
2.3.1. Injecteren langs buitenzijde.</t>
  </si>
  <si>
    <t xml:space="preserve">
2.3.2. Injecteren langs binnenzijde.</t>
  </si>
  <si>
    <t xml:space="preserve">
2.4. Herstellen aan buitenzijde, opstop (m in VH).</t>
  </si>
  <si>
    <t xml:space="preserve">
2.5. Herstellen aan binnenzijde, 
herplaatsen plinten, opstop, bepleistering (m in VH).</t>
  </si>
  <si>
    <r>
      <t xml:space="preserve">
</t>
    </r>
    <r>
      <rPr>
        <b/>
        <sz val="10"/>
        <rFont val="Arial"/>
        <family val="2"/>
      </rPr>
      <t xml:space="preserve">3. BUITENWANDEN.
</t>
    </r>
    <r>
      <rPr>
        <sz val="10"/>
        <rFont val="Arial"/>
        <family val="2"/>
      </rPr>
      <t xml:space="preserve">3.1. Behandelen van scheuren.
3.1.1. Behandelen van scheuren aan buitenzijde muur.
Uitkappen voegen tot 8cm diep, over 0.5m lengte, 
</t>
    </r>
    <r>
      <rPr>
        <sz val="10"/>
        <rFont val="Arial"/>
        <family val="2"/>
      </rPr>
      <t>alle 3lagen, plaatsen van wapening, 
opvoegen tot 2cm van parementvlak
meting per wapening van 0.5m</t>
    </r>
  </si>
  <si>
    <t xml:space="preserve">
3.1.2. Behandelen van scheuren aan binnenzijde muur.
Plaatsen van geprefabriceerde lateien, lengte 1m
afbraak en heropvoegen inbegrepen.</t>
  </si>
  <si>
    <t xml:space="preserve">
3.2. Nieuw metselwerk in baksteen.
3.2.1. Hermetselen van afgebroken delen.
A. Hermetselen  vlak parement.</t>
  </si>
  <si>
    <t xml:space="preserve">
B. Hermetselen geprofileerd parement.</t>
  </si>
  <si>
    <r>
      <t xml:space="preserve">
3.2.2. Vervangen van stenen.
</t>
    </r>
    <r>
      <rPr>
        <sz val="10"/>
        <rFont val="Arial"/>
        <family val="2"/>
      </rPr>
      <t xml:space="preserve">Gebroken of geschonden stenen vervangen 
met inbegrip van levering van de steen, 
gelijkaardig aan bestaande (formaat, kleur, structuur...)
</t>
    </r>
    <r>
      <rPr>
        <sz val="10"/>
        <rFont val="Arial"/>
        <family val="2"/>
      </rPr>
      <t>A. Vervangen van 1 vlakke baksteen.</t>
    </r>
  </si>
  <si>
    <t xml:space="preserve">
B. Vervangen van 2 tot 4 vlakke bakstenen.</t>
  </si>
  <si>
    <t xml:space="preserve">
C. Vervangen bakstenen, vlakken groter dan 4 stenen, &lt;1/2m2.</t>
  </si>
  <si>
    <t xml:space="preserve">
3.2.3. Nieuw parement in gerecupereerde baksteen. </t>
  </si>
  <si>
    <r>
      <t xml:space="preserve">
3.3. Geveldelen in natuursteen.
3.3.1. Geveldelen in Arduin of Doornikse steen. 
3.3.1.1. Herstellen stukken in Arduin.
A. Herstellen van Arduin. Vlak werk (m2).
</t>
    </r>
    <r>
      <rPr>
        <sz val="10"/>
        <rFont val="Arial"/>
        <family val="2"/>
      </rPr>
      <t>Herstellen van openingen, scheuren, afgebroken delen door ingelijmde stukken of met restauratiemortel.
Vlak werk (m2), diepte ongeveer 5cm.</t>
    </r>
  </si>
  <si>
    <r>
      <t xml:space="preserve">
B. Afwerken oppervlak.
</t>
    </r>
    <r>
      <rPr>
        <sz val="10"/>
        <rFont val="Arial"/>
        <family val="2"/>
      </rPr>
      <t>afwerking als behouden delen.</t>
    </r>
  </si>
  <si>
    <t xml:space="preserve">
3.3.1.2. Herstellen stukken in Doornikse steen.
A. Herstellen van Doornikse steen. Vlak werk (m2).</t>
  </si>
  <si>
    <t xml:space="preserve">
B. Afwerken oppervlak.</t>
  </si>
  <si>
    <r>
      <t xml:space="preserve">
3.3.1.3. Vervangen stukken in arduin (afbraak en nieuw).
</t>
    </r>
    <r>
      <rPr>
        <sz val="10"/>
        <rFont val="Arial"/>
        <family val="2"/>
      </rPr>
      <t xml:space="preserve">afbraak slechte delen in arduin en leveren/plaatsen nieuwe stukken.
</t>
    </r>
    <r>
      <rPr>
        <sz val="10"/>
        <rFont val="Arial"/>
        <family val="2"/>
      </rPr>
      <t>A. Vlakke stukken vervangen (dm3).</t>
    </r>
  </si>
  <si>
    <t>dm3</t>
  </si>
  <si>
    <t xml:space="preserve">
B. Geprofileerde stukken vervangen (dm3).</t>
  </si>
  <si>
    <r>
      <t xml:space="preserve">
3.3.1.4. Vervangen stukken in Doornikse steen (afbraak en nieuw).
</t>
    </r>
    <r>
      <rPr>
        <sz val="10"/>
        <rFont val="Arial"/>
        <family val="2"/>
      </rPr>
      <t xml:space="preserve">afbraak slechte delen in Doornikse steen en leveren/plaatsen nieuwe stukken.
</t>
    </r>
    <r>
      <rPr>
        <sz val="10"/>
        <rFont val="Arial"/>
        <family val="2"/>
      </rPr>
      <t>A. Vlakke stukken vervangen (dm3).</t>
    </r>
  </si>
  <si>
    <r>
      <t xml:space="preserve">
3.3.1.5. Nieuwe stukken in Doornikse steen (dm3).
</t>
    </r>
    <r>
      <rPr>
        <sz val="10"/>
        <rFont val="Arial"/>
        <family val="2"/>
      </rPr>
      <t>Leveren en plaatsen nieuwe stukken in Doornikse steen, zonder afbraak van oude stukken.</t>
    </r>
  </si>
  <si>
    <t xml:space="preserve">
3.3.2. Geveldelen in witsteen.
3.3.2.1. Verharden van Witstenen delen.
A. Verharden witsteen  – vlak werk.</t>
  </si>
  <si>
    <t xml:space="preserve">
B. Verharden witsteen- geprofileerd werk.</t>
  </si>
  <si>
    <t xml:space="preserve">
3.3.2.2. Herstellen witstenen stukken met restauratiemortel.
A. Herstellen van openingen, scheuren, afgebroken delen. Herstellen met identiek witsteentype.</t>
  </si>
  <si>
    <t>dm2</t>
  </si>
  <si>
    <t xml:space="preserve">
B. Afwerken oppervlak witsteen.</t>
  </si>
  <si>
    <r>
      <t xml:space="preserve">
3.3.2.3. Vervangen witstenen stukken (afbraak en nieuw)  dm3.
</t>
    </r>
    <r>
      <rPr>
        <sz val="10"/>
        <rFont val="Arial"/>
        <family val="2"/>
      </rPr>
      <t>afbraak slechte delen in Witsteen en leveren/plaatsen nieuwe stukken in identieke witsteentype.</t>
    </r>
  </si>
  <si>
    <r>
      <t xml:space="preserve">
3.3.2.4. Nieuwe witstenen stukken (dm3).
</t>
    </r>
    <r>
      <rPr>
        <sz val="10"/>
        <rFont val="Arial"/>
        <family val="2"/>
      </rPr>
      <t xml:space="preserve">Leveren en plaatsen nieuwe stukken in Witsteen, zonder afbraak van oude stukken.Witsteen identiek aan type in gelijke gevelelementen.
</t>
    </r>
    <r>
      <rPr>
        <sz val="10"/>
        <rFont val="Arial"/>
        <family val="2"/>
      </rPr>
      <t>A. Nieuwe witstenen stukken – Vlak werk.</t>
    </r>
  </si>
  <si>
    <t xml:space="preserve">
B. Nieuwe witstenen stukken – Geprofileerd werk.</t>
  </si>
  <si>
    <r>
      <t xml:space="preserve">
4. VLOEREN</t>
    </r>
    <r>
      <rPr>
        <sz val="10"/>
        <color indexed="8"/>
        <rFont val="Arial"/>
        <family val="2"/>
      </rPr>
      <t>.
4.1. Vloerstructuur in houten balken.</t>
    </r>
  </si>
  <si>
    <r>
      <t xml:space="preserve">
5. DRAAGSTRUCTUUR.
</t>
    </r>
    <r>
      <rPr>
        <sz val="10"/>
        <rFont val="Arial"/>
        <family val="2"/>
      </rPr>
      <t xml:space="preserve">5.1. Constructies in gewapend beton.
5.1.1. Balken in gewapend beton.
A. Beton.
</t>
    </r>
    <r>
      <rPr>
        <sz val="10"/>
        <color indexed="8"/>
        <rFont val="Arial"/>
        <family val="2"/>
      </rPr>
      <t>Beton C25/30, inclusief bekistingen.</t>
    </r>
  </si>
  <si>
    <t xml:space="preserve">
B. Wapeningsstaal, BE400.
Wapening BE400 met verbeterde kleef,
Voorziene wapening 150kg/m3.</t>
  </si>
  <si>
    <t>kg</t>
  </si>
  <si>
    <t xml:space="preserve">
5.1.2. Geprefabriceerde lateien in gewapend beton.
Leveren en plaatsen van prefablateien in gewapend beton in bestaande muren, met inbegrip van schoring.
(Prefablateien in nieuwe metselwerkmuren 
voor openingen &lt; 2M worden als metselwerk gerekend, inbegrepen.)</t>
  </si>
  <si>
    <r>
      <t xml:space="preserve">
5.2. Herstellen van draagconstructies in hout.
</t>
    </r>
    <r>
      <rPr>
        <sz val="10"/>
        <rFont val="Arial"/>
        <family val="2"/>
      </rPr>
      <t>Herstellen van houten vloerconstructie in EIK.</t>
    </r>
  </si>
  <si>
    <r>
      <t xml:space="preserve">
6. AFSLUITENDE ELEMENTEN.
</t>
    </r>
    <r>
      <rPr>
        <sz val="10"/>
        <rFont val="Arial"/>
        <family val="2"/>
      </rPr>
      <t xml:space="preserve">6.1. Nieuw buitenschrijnwerk.
</t>
    </r>
    <r>
      <rPr>
        <sz val="10"/>
        <color indexed="8"/>
        <rFont val="Arial"/>
        <family val="2"/>
      </rPr>
      <t xml:space="preserve">Nieuwe houten buitenschrijnwerk in AFZELIA DOUSSIE.
Te voorziene verdunde dubbele beglazing (max10mm): verdunde dubbele beglazing (max. 10mm) met floatglas aan de binnenzijde en een ruit in getrokken glas aan de binnenzijde. Inbegrepen in eenheidsprijs. 
</t>
    </r>
    <r>
      <rPr>
        <sz val="10"/>
        <rFont val="Arial"/>
        <family val="2"/>
      </rPr>
      <t>6.1.1. Nieuwe houten ramen volgens oud model.
A. Vaste delen met dubbele beglazing, een ruit getrokken glas.</t>
    </r>
  </si>
  <si>
    <t xml:space="preserve">
B. Bewegende delen met dubbele beglazing , een ruit getrokken glas.</t>
  </si>
  <si>
    <t xml:space="preserve">
C. Raamsluiting met espagnoletten.
Volgens oud bestaand model.</t>
  </si>
  <si>
    <t xml:space="preserve">
6.1.2. Nieuw houten raamdeurgeheel volgens oud model.
A. Vaste delen met dubbele beglazing, een ruit getrokken glas.</t>
  </si>
  <si>
    <t xml:space="preserve">
B. Bewegende delen met dubbele beglazing, een ruit getrokken glas.</t>
  </si>
  <si>
    <t xml:space="preserve">
C. Raamdeursluiting met kruk en cilinderslot.</t>
  </si>
  <si>
    <t xml:space="preserve">
6.1.3. Nieuwe volle houten deuren, oud model.
A. Volle houten deur.</t>
  </si>
  <si>
    <t xml:space="preserve">
B. Deursluiting met kruk en cilinderslot.</t>
  </si>
  <si>
    <t xml:space="preserve">
6.1.4. Nieuwe schuine houten buitenluiken aan keldergaten.</t>
  </si>
  <si>
    <r>
      <t xml:space="preserve">
6.2. Herstel bestaand houten buitenschrijnwerk.
</t>
    </r>
    <r>
      <rPr>
        <sz val="10"/>
        <color indexed="8"/>
        <rFont val="Arial"/>
        <family val="2"/>
      </rPr>
      <t>waar van toepassing in AFZELIA DOUSSIE.
6.2.1. Herstel bestaande houten deur</t>
    </r>
    <r>
      <rPr>
        <sz val="10"/>
        <rFont val="Arial"/>
        <family val="2"/>
      </rPr>
      <t xml:space="preserve"> D0O.DD1</t>
    </r>
  </si>
  <si>
    <t xml:space="preserve">
6.2.2. Herstel bestaande houten ramen.
A. Vervangen van onderdorpel.</t>
  </si>
  <si>
    <t xml:space="preserve">
B. Vervangen van onderregel (vleugel).</t>
  </si>
  <si>
    <t xml:space="preserve">
C. Vervangen van “neus".</t>
  </si>
  <si>
    <t xml:space="preserve">
D. Vervangen van glas.</t>
  </si>
  <si>
    <t xml:space="preserve">
E. Vervangen bewegende delen.</t>
  </si>
  <si>
    <t xml:space="preserve">
F. Herstellen kruishout.</t>
  </si>
  <si>
    <t xml:space="preserve">
G. Scharnieren.</t>
  </si>
  <si>
    <t xml:space="preserve">
H. In orde zetten van bestaande sluiting</t>
  </si>
  <si>
    <t xml:space="preserve">
I. Espagnoletten vervangen door nieuwe (oud model).</t>
  </si>
  <si>
    <t xml:space="preserve">
6.3. Binnenschrijnwerk.
6.3.1. Nieuw binnenschrijnwerk.
6.3.1.1. Nieuw houten binnenschrijnwerk.
6.3.1.1.1. Bestaande nieuwe paneeldeuren plaatsen.</t>
  </si>
  <si>
    <t xml:space="preserve">
6.3.1.1.2. Leveren en plaatsen nieuwe paneeldeuren.</t>
  </si>
  <si>
    <t xml:space="preserve">
6.3.1.2. Nieuw metalen binnenschrijnwerk.
6.3.1.2.1. Nieuw metalen binnenschrijnwerk 
zonder brandweerstand.
6.3.1.2.1.1. Vaste delen.</t>
  </si>
  <si>
    <t xml:space="preserve">
6.3.1.2.1.2. Bewegende delen.</t>
  </si>
  <si>
    <r>
      <t xml:space="preserve">
</t>
    </r>
    <r>
      <rPr>
        <sz val="10"/>
        <rFont val="Arial"/>
        <family val="2"/>
      </rPr>
      <t>6.3.1.2.1.3. Deurpomp voor metalen binnenschrijnwerk.
Voor dubbele deur met selectiemechanisme.</t>
    </r>
  </si>
  <si>
    <t xml:space="preserve">
6.3.2. Herstel bestaand binnenschrijnwerk.
6.3.2.1. Nazicht bestaande deuren, vervangen slotkast.</t>
  </si>
  <si>
    <r>
      <t xml:space="preserve">
7. MUURAFWERKING.
</t>
    </r>
    <r>
      <rPr>
        <sz val="10"/>
        <rFont val="Arial"/>
        <family val="2"/>
      </rPr>
      <t>7.1. Buitenmuurafwerking.
7.1.1. Reinigen van buitenmuren.
7.1.1.1. Reinigen vlak parement in baksteen.
A. Reinigen vlak parement- te kaleien.</t>
    </r>
  </si>
  <si>
    <t xml:space="preserve">
B. Reinigen vlak parement - te bepleisteren.</t>
  </si>
  <si>
    <t xml:space="preserve">
7.1.1.2. Reinigen natuursteen.
7.1.1.2.1. Reinigen arduin of Doornikse steen.
A. Reinigen arduin of Doornikse steen – deel vlak werk.
A1. Reinigen Arduin – deel vlak werk.</t>
  </si>
  <si>
    <t xml:space="preserve">
A2. Reinigen Doornikse steen – deel vlak werk.</t>
  </si>
  <si>
    <t xml:space="preserve">
B. Reinigen arduin of Doornikse steen – deel geprofileerd werk.
B.1. Reinigen Arduin – deel geprofileerd werk.</t>
  </si>
  <si>
    <t xml:space="preserve">
B.2. Reinigen Doornikse steen – deel geprofileerd werk.</t>
  </si>
  <si>
    <t xml:space="preserve">
7.1.1.2.2. Reinigen witsteen. 
A. Reinigen vlak werk.</t>
  </si>
  <si>
    <t xml:space="preserve">
B. Reinigen geprofileerd werk.</t>
  </si>
  <si>
    <t xml:space="preserve">
7.1.1.3. Reinigen bepleisterde geveldelen.
A1. Reinigen bepleisterde delen – deel vlak werk.</t>
  </si>
  <si>
    <t xml:space="preserve">
A2. Reinigen bepleisterde delen – deel geprofileerd werk.</t>
  </si>
  <si>
    <t xml:space="preserve">
7.1.2. Uitslijpen voegen.
7.1.2.1. Uitslijpen voegen in vlak parement in baksteen.</t>
  </si>
  <si>
    <t xml:space="preserve">
7.1.2.2. Uitslijpen voegen in natuursteen.
A. Uitslijpen vlak werk.</t>
  </si>
  <si>
    <t xml:space="preserve">
B. Uitslijpen geprofileerd werk.</t>
  </si>
  <si>
    <t xml:space="preserve">
7.1.3. Nieuw voegwerk.
7.1.3.1. Voegwerk van vlak parement in baksteen.</t>
  </si>
  <si>
    <t xml:space="preserve">
7.1.3.2. Voegwerk in natuursteen.
A. Voegwerk vlak werk.</t>
  </si>
  <si>
    <t xml:space="preserve">
B. Voegwerk geprofileerd werk.</t>
  </si>
  <si>
    <t xml:space="preserve">
7.1.4. Muurankers.
Alle ankers te controleren bij gevelreiniging.
7.1.4.1. Herstel van muurankers.
Laswerk en herbevestigen aan achterliggende constructie.</t>
  </si>
  <si>
    <t xml:space="preserve">
7.1.4.2. Vervangen van muurankers.
Volgens oorspronkelijk model.</t>
  </si>
  <si>
    <t xml:space="preserve">
7.1.5.  Buitenbepleistering.
7.1.5.1. Buitenbepleistering – deel vlak werk.
A. Herstel bepleisterde delen – deel vlak werk.</t>
  </si>
  <si>
    <t xml:space="preserve">
B. Nieuwe bepleisterde delen – deel vlak werk.</t>
  </si>
  <si>
    <t xml:space="preserve">
7.1.5.2. Buitenbepleistering – deel geprofileerd werk.
A. Herstel geprofileerde bepleistering.</t>
  </si>
  <si>
    <t xml:space="preserve">
B. Nieuwe geprofileerde bepleistering.</t>
  </si>
  <si>
    <t xml:space="preserve">
7.2. Binnenafwerking.
7.2.1. Binnenpleisterwerk.
Hoekprofielen zijn niet toegelaten in oud werk.
7.2.1.1. Binnenpleisterwerk op oud werk.
7.2.1.1.1. Grote vlakken bepleistering op oud werk.</t>
  </si>
  <si>
    <t xml:space="preserve">
7.2.1.1.2. Kleine vlakken bepleistering op oud werk.</t>
  </si>
  <si>
    <r>
      <t xml:space="preserve">
7.2.2. Akoestische wandbekleding in 
C0.VERGADERZAAL3.
</t>
    </r>
    <r>
      <rPr>
        <sz val="10"/>
        <rFont val="Arial"/>
        <family val="2"/>
      </rPr>
      <t>In gegroefde decoratieve plaat, te monteren in een raamwerk.</t>
    </r>
  </si>
  <si>
    <t xml:space="preserve">
7.2.3. Tabletten in blauwe hardsteen.
7.2.3.1. Bestaande tabletten uitnemen, herplaatsen.</t>
  </si>
  <si>
    <t xml:space="preserve">
7.2.4. Verstevigen onder bestaande tabletten.</t>
  </si>
  <si>
    <r>
      <t xml:space="preserve">
8. VLOERAFWERKING.
</t>
    </r>
    <r>
      <rPr>
        <sz val="10"/>
        <rFont val="Arial"/>
        <family val="2"/>
      </rPr>
      <t>8.1. Vloerafwerking in natuursteen.
8.1.1. Nieuwe vloerafwerking in NOIR DE MAZY.</t>
    </r>
  </si>
  <si>
    <r>
      <t xml:space="preserve">
8.1.2. Herstel vloerafwerking in NOIR DE MAZY.
</t>
    </r>
    <r>
      <rPr>
        <sz val="10"/>
        <rFont val="Arial"/>
        <family val="2"/>
      </rPr>
      <t>A. Herstel vloerafwerking in NOIR DE MAZY in m2.</t>
    </r>
  </si>
  <si>
    <t xml:space="preserve">
B. Herstel vloerafwerking in NOIR DE MAZY per stuk.</t>
  </si>
  <si>
    <t xml:space="preserve">
8.2. Vloerafwerking in hout.
8.2.1. Isolatie voor houten vloeren.
8.2.1.1. Lichte uitvullingslaag.</t>
  </si>
  <si>
    <t xml:space="preserve">
8.2.1.2. Minerale wol tussen kepers of balken.</t>
  </si>
  <si>
    <r>
      <t xml:space="preserve">
8.2.1.3. Ingeblazen isolatievlokken.
</t>
    </r>
    <r>
      <rPr>
        <sz val="10"/>
        <rFont val="Arial"/>
        <family val="2"/>
      </rPr>
      <t>Door inspuiten via openingen.</t>
    </r>
  </si>
  <si>
    <t xml:space="preserve">
8.2.2. Eiken planken op kepers.
8.2.2.1. Keperwerk op gewelven. 
Kepers in eik 7/7cm2 om de 50cm.</t>
  </si>
  <si>
    <r>
      <t xml:space="preserve">
8.2.2.2. </t>
    </r>
    <r>
      <rPr>
        <sz val="10"/>
        <rFont val="Arial"/>
        <family val="2"/>
      </rPr>
      <t xml:space="preserve">Eiken plankenvloer.
</t>
    </r>
    <r>
      <rPr>
        <sz val="10"/>
        <color indexed="8"/>
        <rFont val="Arial"/>
        <family val="2"/>
      </rPr>
      <t xml:space="preserve">Planken dikte minstens 20mm, 
breedte 10cm tot 20cm, lengte tussen 150 en 250cm. </t>
    </r>
  </si>
  <si>
    <t xml:space="preserve">
8.2.2.3. Afschuren en oliën.</t>
  </si>
  <si>
    <t xml:space="preserve">
8.2.3. Lorken plankenvloer.
8.2.3.1. Nieuwe plankenvloer in lork, 22cm breed.</t>
  </si>
  <si>
    <t xml:space="preserve">
8.2.3.2. Herstellen plankenvloer met lork, 22cm breed.</t>
  </si>
  <si>
    <t xml:space="preserve">
8.2.3.3. Afschuren en behandelen met loog.
A. Nieuwe plankenvloer in lork</t>
  </si>
  <si>
    <t xml:space="preserve">
B. Herstellingen plankenvloer in lork.</t>
  </si>
  <si>
    <r>
      <t xml:space="preserve">
8.3. Plinten.
</t>
    </r>
    <r>
      <rPr>
        <sz val="10"/>
        <rFont val="Arial"/>
        <family val="2"/>
      </rPr>
      <t xml:space="preserve">8.3.1. Houten plinten.
</t>
    </r>
    <r>
      <rPr>
        <sz val="10"/>
        <rFont val="Arial"/>
        <family val="2"/>
      </rPr>
      <t xml:space="preserve">Plinten hoogte 10cm, dikte 15mm, rechthoekig.
</t>
    </r>
    <r>
      <rPr>
        <sz val="10"/>
        <rFont val="Arial"/>
        <family val="2"/>
      </rPr>
      <t>8.3.1.1. Plinten in RNG.</t>
    </r>
  </si>
  <si>
    <t xml:space="preserve">
8.3.1.2. Plinten in eik.</t>
  </si>
  <si>
    <t xml:space="preserve">
8.3.1.3. Plinten in lork.</t>
  </si>
  <si>
    <r>
      <t xml:space="preserve">
9. PLAFONDAFWERKING.
</t>
    </r>
    <r>
      <rPr>
        <sz val="10"/>
        <rFont val="Arial"/>
        <family val="2"/>
      </rPr>
      <t>9.1. Nieuw pleisterwerk op plafonds.
9.1.1. Nieuw vlak pleisterwerk op plafonds in kalkmortel.</t>
    </r>
  </si>
  <si>
    <t xml:space="preserve">
9.1.2. Nieuw vlak pleisterwerk op plafonds in gipsmortel.</t>
  </si>
  <si>
    <t xml:space="preserve">
9.2. Herstel pleisterwerk in kalkmortel.
A. Vlak werk herstellen.</t>
  </si>
  <si>
    <t xml:space="preserve">
B. Geprofileerd werk herstellen.</t>
  </si>
  <si>
    <t xml:space="preserve">
C. Gebogen plafondpleisterwerk herstellen.</t>
  </si>
  <si>
    <t xml:space="preserve">
D. Bepleistering op dakconstructie herstellen.</t>
  </si>
  <si>
    <t xml:space="preserve">
E. Maken van kooflijsten in pleisterwerk</t>
  </si>
  <si>
    <t xml:space="preserve">
9.3. Nieuwe plafond in gipskartonplaat.
9.3.1. Uitwerken schuine dakvlakken met dubbele beplating.</t>
  </si>
  <si>
    <r>
      <t xml:space="preserve">
9.3.2. Uitbekleding dakvlakramen in MDF-plaat.
</t>
    </r>
    <r>
      <rPr>
        <sz val="10"/>
        <rFont val="Arial"/>
        <family val="2"/>
      </rPr>
      <t>watervast en dikte 15mm.</t>
    </r>
  </si>
  <si>
    <t xml:space="preserve">
9.3.3. Uitbekleding dakkapellen.</t>
  </si>
  <si>
    <t xml:space="preserve">
9.4. Gordijnbakken.
9.4.1. Houten gordijnbakken.</t>
  </si>
  <si>
    <t xml:space="preserve">
9.4.2.Verduisteringssysteem.</t>
  </si>
  <si>
    <r>
      <t xml:space="preserve">
10. SCHILDERWERKEN.
</t>
    </r>
    <r>
      <rPr>
        <sz val="10"/>
        <rFont val="Arial"/>
        <family val="2"/>
      </rPr>
      <t xml:space="preserve">10.1. Schilderen van buitenmuren – kaleien.
</t>
    </r>
    <r>
      <rPr>
        <sz val="10"/>
        <color indexed="8"/>
        <rFont val="Arial"/>
        <family val="2"/>
      </rPr>
      <t xml:space="preserve">Grondlaag uit kalk en gemalen natuursteen, dikte 2mm.
Nadien twee lagen kalkverf.
</t>
    </r>
    <r>
      <rPr>
        <sz val="10"/>
        <rFont val="Arial"/>
        <family val="2"/>
      </rPr>
      <t>A. Kleur 1 (grote vlakken).</t>
    </r>
  </si>
  <si>
    <t xml:space="preserve">
B. Kleur 2 (omlijstingen).</t>
  </si>
  <si>
    <t xml:space="preserve">
10.1.2. Schilderen van buitenbepleistering.</t>
  </si>
  <si>
    <r>
      <t xml:space="preserve">
10.2. Schilderen van dakgoten.
</t>
    </r>
    <r>
      <rPr>
        <sz val="10"/>
        <rFont val="Arial"/>
        <family val="2"/>
      </rPr>
      <t>vochtregelende synthetische meerlagen zijdeglansverf.
10.2.1. Ontverven dakgoten met opkuis en plamuren.
10.2.1.1. Ontverven bakgoten op houten gootklossen.</t>
    </r>
  </si>
  <si>
    <t xml:space="preserve">
10.2.1.2. Ontverven bakgoten zonder houten gootklossen.</t>
  </si>
  <si>
    <t xml:space="preserve">
10.2.2. Schilderen bakgoten.
10.2.2.1. Schilderen bakgoten op houten gootklossen.</t>
  </si>
  <si>
    <t xml:space="preserve">
10.2.2.2. Schilderen bakgoten zonder houten gootklossen.</t>
  </si>
  <si>
    <t xml:space="preserve">
10.2.3. Schilderen dakkapel.
A. Bestaande dakkapellen schilderen.</t>
  </si>
  <si>
    <t xml:space="preserve">
B. Nieuwe dakkapellen schilderen.</t>
  </si>
  <si>
    <r>
      <t xml:space="preserve">
10.3. Schilderen van houten buitenschrijnwerk.
</t>
    </r>
    <r>
      <rPr>
        <sz val="10"/>
        <rFont val="Arial"/>
        <family val="2"/>
      </rPr>
      <t xml:space="preserve">vochtregelende synthetische meerlagen zijdeglansverf.
</t>
    </r>
    <r>
      <rPr>
        <sz val="10"/>
        <rFont val="Arial"/>
        <family val="2"/>
      </rPr>
      <t>10.3.1. Schilderen beglaasd houten schrijnwerk (ramen).
10.3.1.1. Vervangen losse mastiek.</t>
    </r>
  </si>
  <si>
    <t xml:space="preserve">
10.3.1.2. Ontverven, opstop, opschuren.
A. Ontverven buitenkant.</t>
  </si>
  <si>
    <t xml:space="preserve">
B. Ontverven binnenkant.</t>
  </si>
  <si>
    <r>
      <t xml:space="preserve">
10.3.1.3. Schilderen van beglaasd houten schrijnwerk.
</t>
    </r>
    <r>
      <rPr>
        <sz val="10"/>
        <rFont val="Arial"/>
        <family val="2"/>
      </rPr>
      <t>10.3.1.3.1. Schilderen bestaande ramen.
A. Schilderen buitenkant bestaande ramen.</t>
    </r>
  </si>
  <si>
    <r>
      <t xml:space="preserve">
</t>
    </r>
    <r>
      <rPr>
        <sz val="10"/>
        <rFont val="Arial"/>
        <family val="2"/>
      </rPr>
      <t>B. Schilderen binnenkant bestaande ramen.</t>
    </r>
  </si>
  <si>
    <t xml:space="preserve">
10.3.1.3.2. Schilderen nieuwe ramen.
A. Schilderen buitenkant nieuwe ramen.</t>
  </si>
  <si>
    <t xml:space="preserve">
B. Schilderen binnenkant nieuwe ramen.</t>
  </si>
  <si>
    <t xml:space="preserve">
10.3.2. Schilderwerk voor beglaasde deuren.
10.3.2.1. Ontverven, opstop, opschuren.
Ontverven houten deur D0O.DD1 (binnen- en buitenkant) Ontroesten smeedwerk bovenwaaier.</t>
  </si>
  <si>
    <t xml:space="preserve">
10.3.2.2. Schilderen van beglaasde deuren.
A. Schilderen bestaande houten deur D0O.DD1 (binnen- en buitenkant) met metalen bovenwaaier.</t>
  </si>
  <si>
    <t xml:space="preserve">
B. Schilderen nieuwe houten raamdeur  D0W.DD1+D0W.R1(binnen- en buitenkant)</t>
  </si>
  <si>
    <t xml:space="preserve">
10.3.2.3. Schilderen van nieuwe volle houten deuren.
A. Schilderen van volle houten deur CKW.DD1 (binnen-en buitenkant)</t>
  </si>
  <si>
    <t xml:space="preserve">
10.3.2.4. Schilderen van nieuwe schuine buitenluiken.</t>
  </si>
  <si>
    <r>
      <t xml:space="preserve">
10.4. Schilderen metalen elementen.
</t>
    </r>
    <r>
      <rPr>
        <sz val="10"/>
        <rFont val="Arial"/>
        <family val="2"/>
      </rPr>
      <t xml:space="preserve">drie lagen verf op basis van acrylhars.
</t>
    </r>
    <r>
      <rPr>
        <sz val="10"/>
        <rFont val="Arial"/>
        <family val="2"/>
      </rPr>
      <t>10.4.1. Schilderwerk voor muurankers.
10.4.1.1. Ontverven, ontroesten en opkuisen.</t>
    </r>
  </si>
  <si>
    <t xml:space="preserve">
10.4.1.2. Roestwerend behandelen en schilderen.</t>
  </si>
  <si>
    <t xml:space="preserve">
10.4.1.3. Schilderen nieuwe ankers</t>
  </si>
  <si>
    <r>
      <t xml:space="preserve">
10.4.2. Schilderen voetstukken regenwaterafvoer.
10.4.2.1. Ontverven bestaande voetstukken.
</t>
    </r>
  </si>
  <si>
    <t xml:space="preserve">
10.4.2.2. Metalliseren en schilderen bestaande voetstukken.</t>
  </si>
  <si>
    <t xml:space="preserve">
10.4.2.3. Metalliseren en schilderen nieuwe voetstukken.</t>
  </si>
  <si>
    <t xml:space="preserve">
10.4.3. Schilderen metalen profielen boven ramen.</t>
  </si>
  <si>
    <t xml:space="preserve">
10.4.4. Schilderen metalen stangen in keldergaten.</t>
  </si>
  <si>
    <r>
      <t xml:space="preserve">
10.5. Binnenschilderwerken.
</t>
    </r>
    <r>
      <rPr>
        <sz val="10"/>
        <color indexed="8"/>
        <rFont val="Arial"/>
        <family val="2"/>
      </rPr>
      <t xml:space="preserve">met plamuren en herstellen.
Een fixeerlaag en drie lagen siloxaanverf.
</t>
    </r>
    <r>
      <rPr>
        <sz val="10"/>
        <rFont val="Arial"/>
        <family val="2"/>
      </rPr>
      <t>10.5.1. Schilderen op binnenpleisterwerk op muren.</t>
    </r>
  </si>
  <si>
    <t xml:space="preserve">
10.5.2. Schilderen akoestische wandbekleding in C0.VERGADERZAAL3.</t>
  </si>
  <si>
    <t xml:space="preserve">
10.5.3. Afwerken van houten plinten.
10.5.3.1. Schilderen plinten in RNG.
A. Schilderen bestaande plinten</t>
  </si>
  <si>
    <t xml:space="preserve">
B. Schilderen nieuwe plinten</t>
  </si>
  <si>
    <t xml:space="preserve">
10.5.3.2. Olieën van plinten in eik.</t>
  </si>
  <si>
    <t xml:space="preserve">
10.5.3.3. Afwerken plinten in lork met loog.</t>
  </si>
  <si>
    <t xml:space="preserve">
10.5.4. Schilderen van binnenschrijnwerk.
10.5.4.1. Schilderen van nieuwe houten binnenschrijnwerk: binnendeuren, beide zijden, inclusief omlijsting.
A. Schilderen paneeldeuren.</t>
  </si>
  <si>
    <r>
      <t xml:space="preserve">
10.5.4.2. Schilderen van nieuw metalen binnenschrijnwerk.
</t>
    </r>
    <r>
      <rPr>
        <sz val="10"/>
        <color indexed="8"/>
        <rFont val="Arial"/>
        <family val="2"/>
      </rPr>
      <t xml:space="preserve">als bestaande werk (ONTHAAL) in “ijzerglimmer”.
</t>
    </r>
    <r>
      <rPr>
        <sz val="10"/>
        <rFont val="Arial"/>
        <family val="2"/>
      </rPr>
      <t>A. Schilderen nieuw metalen binnenschrijnwerk zonder brandweerstand.</t>
    </r>
  </si>
  <si>
    <t xml:space="preserve">
10.5.4.3. Afwerken (schilderen/boenen...) bestaand binnenschrijnwerk.
A. Schilderen bestaande deuren zolder.</t>
  </si>
  <si>
    <t xml:space="preserve">
B. Schilderen bestaande binnenramen.</t>
  </si>
  <si>
    <r>
      <t xml:space="preserve">
10.5.5. Schilderen van plafonds.
</t>
    </r>
    <r>
      <rPr>
        <sz val="10"/>
        <color indexed="8"/>
        <rFont val="Arial"/>
        <family val="2"/>
      </rPr>
      <t xml:space="preserve">Wegnemen alle vreemde verven tot op kalklaag.
met plamuren en herstellen met fijne kalkmortel.
Een fixeerlaag en drie lagen klakverf.
</t>
    </r>
    <r>
      <rPr>
        <sz val="10"/>
        <rFont val="Arial"/>
        <family val="2"/>
      </rPr>
      <t>10.5.5.1. Schilderen van vlakke plafonds.</t>
    </r>
  </si>
  <si>
    <t xml:space="preserve">
10.5.5.2. Schilderen van gebogen plafonds.</t>
  </si>
  <si>
    <t xml:space="preserve">
10.5.5.3. Schilderen van geprofileerde plafonds.</t>
  </si>
  <si>
    <r>
      <t xml:space="preserve">
</t>
    </r>
    <r>
      <rPr>
        <b/>
        <sz val="10"/>
        <rFont val="Arial"/>
        <family val="2"/>
      </rPr>
      <t xml:space="preserve">11. RIOLERING.
</t>
    </r>
    <r>
      <rPr>
        <sz val="10"/>
        <rFont val="Arial"/>
        <family val="2"/>
      </rPr>
      <t>11.1. Ondergrondse afvoerbuizen.
Voor afvoer van regenwater.
11.1.1. Grondwerk.
omvattende delfwerk, zandbed, opvullen met zand en teelaarde, wegvoeren alle overtollig materiaal.</t>
    </r>
  </si>
  <si>
    <r>
      <t xml:space="preserve">
11.1.2. Afvoerbuizen in PVC.
</t>
    </r>
    <r>
      <rPr>
        <sz val="10"/>
        <rFont val="Arial"/>
        <family val="2"/>
      </rPr>
      <t xml:space="preserve">in PVC-U (NBN EN1401-1) met hulpstukken en toebehoren.
</t>
    </r>
    <r>
      <rPr>
        <sz val="10"/>
        <rFont val="Arial"/>
        <family val="2"/>
      </rPr>
      <t>A. ND160.</t>
    </r>
  </si>
  <si>
    <t xml:space="preserve">
B. ND200.</t>
  </si>
  <si>
    <t xml:space="preserve">
C. ND250.</t>
  </si>
  <si>
    <t xml:space="preserve">
D. ND315.</t>
  </si>
  <si>
    <r>
      <t xml:space="preserve">
11.2. Putten.
11.2.1. Controleput in metselwerk.
</t>
    </r>
    <r>
      <rPr>
        <sz val="10"/>
        <rFont val="Arial"/>
        <family val="2"/>
      </rPr>
      <t>Put in metselwerk, gedicht, volle steen dikte 19cm, binnenafmeting 60x60cm2
waterdicht gecementeerd aan beide zijden, 
hoogte ongeveer 100cm.</t>
    </r>
  </si>
  <si>
    <r>
      <t xml:space="preserve">
11.2.2. Deksel in gietijzer.
</t>
    </r>
    <r>
      <rPr>
        <sz val="10"/>
        <rFont val="Arial"/>
        <family val="2"/>
      </rPr>
      <t>draagvermogen 20TON met betonnen dekselrand.</t>
    </r>
  </si>
  <si>
    <r>
      <t xml:space="preserve">
12. HELLENDE DAKEN</t>
    </r>
    <r>
      <rPr>
        <sz val="10"/>
        <rFont val="Arial"/>
        <family val="2"/>
      </rPr>
      <t>.
12.1.  Behandelen bestaande houtconstructies.
12.1.1. Onderzoek, ontstoffen.</t>
    </r>
  </si>
  <si>
    <t xml:space="preserve">
12.1.2. Besproeien en injecteren.
A. Behandeling schuin dak.</t>
  </si>
  <si>
    <t xml:space="preserve">
B. Behandeling vloer.</t>
  </si>
  <si>
    <r>
      <t xml:space="preserve">
12.1.3. Polymeerchemische restauratie.
A. Nazicht van de spantvoeten.
</t>
    </r>
  </si>
  <si>
    <t xml:space="preserve">
B. Schoren van stukken waar herstel nodig is.</t>
  </si>
  <si>
    <t xml:space="preserve">
C. Opgieten met epoxymortel. </t>
  </si>
  <si>
    <t xml:space="preserve">
12.2. Nieuwe houtconstructie.
12.2.1. Nieuwe houtconstructies ter vervanging van afgebroken delen. 
A. Muurplaat in eik, 20/9.</t>
  </si>
  <si>
    <t xml:space="preserve">
B. Gordingen in eik, 18/13.</t>
  </si>
  <si>
    <t xml:space="preserve">
C. Kepers in eik, 07/09.</t>
  </si>
  <si>
    <r>
      <t xml:space="preserve">
12.2.2. Nieuwe schuine dakconstructies.
A. Muurplaat in eik, 20/09.
</t>
    </r>
    <r>
      <rPr>
        <sz val="10"/>
        <color indexed="53"/>
        <rFont val="Arial"/>
        <family val="2"/>
      </rPr>
      <t>NIET VAN TOEPASSING,
Reeds uitgevoerd met hoogdringendheid in  fase4</t>
    </r>
  </si>
  <si>
    <r>
      <t xml:space="preserve">
B. Kepers in eik, 07/09.
</t>
    </r>
    <r>
      <rPr>
        <sz val="10"/>
        <color indexed="53"/>
        <rFont val="Arial"/>
        <family val="2"/>
      </rPr>
      <t>NIET VAN TOEPASSING,
Reeds uitgevoerd met hoogdringendheid in  fase4</t>
    </r>
  </si>
  <si>
    <t xml:space="preserve">
12.2.3. Dichten gaten aan schoorstenen en dakvlakramen.</t>
  </si>
  <si>
    <r>
      <t xml:space="preserve">
12.3. Dakkapellen. 
12.3.1. Nieuwe dakkapellen.
</t>
    </r>
    <r>
      <rPr>
        <sz val="10"/>
        <color indexed="8"/>
        <rFont val="Arial"/>
        <family val="2"/>
      </rPr>
      <t>in RNG constructiehout.
A. Deel dakkapel zonder raam.</t>
    </r>
  </si>
  <si>
    <t xml:space="preserve">
B. Deel raam.</t>
  </si>
  <si>
    <t xml:space="preserve">
C. Espagnoletten.</t>
  </si>
  <si>
    <r>
      <t xml:space="preserve">
</t>
    </r>
    <r>
      <rPr>
        <sz val="10"/>
        <rFont val="Arial"/>
        <family val="2"/>
      </rPr>
      <t xml:space="preserve">12.3.2. Herstellen van dakkapellen 
(ramen bij schrijnwerk).
</t>
    </r>
    <r>
      <rPr>
        <sz val="10"/>
        <rFont val="Arial"/>
        <family val="2"/>
      </rPr>
      <t>12.3.2.1. Constructiebalken. 
A. Constructiebalken in zicht. 
(verticale, boven en onder raam).</t>
    </r>
  </si>
  <si>
    <r>
      <t xml:space="preserve">
B. Constructiebalken niet in zicht 
(horizontale in zijkant, nok, ravelen).
</t>
    </r>
  </si>
  <si>
    <t xml:space="preserve">
12.3.2.2. Bebording vernieuwen.
In Oregon of RNG.
A. Bebording vernieuwen in zicht (fronton).</t>
  </si>
  <si>
    <r>
      <t xml:space="preserve">
B. Bebording niet in zicht vernieuwen (zijkanten, dakvlakken).
</t>
    </r>
  </si>
  <si>
    <r>
      <t xml:space="preserve">
12.3.2.3. Geprofileerde boordplanken vernieuwen.
</t>
    </r>
  </si>
  <si>
    <r>
      <t xml:space="preserve">
12.4. Dakvlakramen.
12.4.1. Dakvlakramen- 134/140
</t>
    </r>
    <r>
      <rPr>
        <sz val="10"/>
        <color indexed="53"/>
        <rFont val="Arial"/>
        <family val="2"/>
      </rPr>
      <t>NIET VAN TOEPASSING,
Reeds uitgevoerd met hoogdringendheid in  fase4</t>
    </r>
  </si>
  <si>
    <r>
      <t xml:space="preserve">
12.5. Dakafwerking hellende daken.
12.5.1. Bebording.
</t>
    </r>
    <r>
      <rPr>
        <sz val="10"/>
        <rFont val="Arial"/>
        <family val="2"/>
      </rPr>
      <t xml:space="preserve">In Oregon of RNG.
</t>
    </r>
    <r>
      <rPr>
        <sz val="10"/>
        <rFont val="Arial"/>
        <family val="2"/>
      </rPr>
      <t xml:space="preserve">A. Bebording nieuwe hellende daken.
</t>
    </r>
    <r>
      <rPr>
        <sz val="10"/>
        <color indexed="53"/>
        <rFont val="Arial"/>
        <family val="2"/>
      </rPr>
      <t>NIET VAN TOEPASSING,
Reeds uitgevoerd met hoogdringendheid in  fase4</t>
    </r>
  </si>
  <si>
    <t xml:space="preserve">
B. Bebording waar slechte delen werden weggebroken.
</t>
  </si>
  <si>
    <t xml:space="preserve">
C. Bebording voor dichten openingen (schouwen, dakramen,…)</t>
  </si>
  <si>
    <t xml:space="preserve">
12.5.2. Dakbedekking in natuurleien.
12.5.2.1. Leien.
A. Vlakke delen leien.</t>
  </si>
  <si>
    <t xml:space="preserve">
B. Leien langs noordbomen (meerprijs afgeschuinde).</t>
  </si>
  <si>
    <t xml:space="preserve">
C. Leien aan kilgoten (meerprijs afgeschuinde).</t>
  </si>
  <si>
    <r>
      <t xml:space="preserve">
12.5.2.2. Ladderhaken.
</t>
    </r>
    <r>
      <rPr>
        <sz val="10"/>
        <color indexed="8"/>
        <rFont val="Arial"/>
        <family val="2"/>
      </rPr>
      <t>aantal en type volgens voorschriften monumentwacht, antraciet gelakt.</t>
    </r>
  </si>
  <si>
    <r>
      <t xml:space="preserve">
12.5.3. Nieuwe nokpannen.
</t>
    </r>
    <r>
      <rPr>
        <sz val="10"/>
        <color indexed="8"/>
        <rFont val="Arial"/>
        <family val="2"/>
      </rPr>
      <t>leveren en plaatsen, oud model zonder opstand.</t>
    </r>
  </si>
  <si>
    <t xml:space="preserve">
12.6. Isolatie voor hellende daken.</t>
  </si>
  <si>
    <r>
      <t xml:space="preserve">
13. PLATTE DAKEN</t>
    </r>
    <r>
      <rPr>
        <sz val="10"/>
        <rFont val="Arial"/>
        <family val="2"/>
      </rPr>
      <t xml:space="preserve">.
13.1. Voorbereiden van houten draagvlak.
</t>
    </r>
  </si>
  <si>
    <r>
      <t xml:space="preserve">
13.2. Isolatie platte daken in PIR in helling.
</t>
    </r>
  </si>
  <si>
    <r>
      <t xml:space="preserve">
13.3. Dichting platte daken in EPDM-rubber.
</t>
    </r>
    <r>
      <rPr>
        <sz val="10"/>
        <color indexed="8"/>
        <rFont val="Arial"/>
        <family val="2"/>
      </rPr>
      <t>dikte 1.5 mm
meting is voorzien van 10% extra voor opstanden en overlappingen.</t>
    </r>
  </si>
  <si>
    <t xml:space="preserve">
13.4. Koepels.
Wegnemen, opnieuw plaatsen op isolatie en 
Aanwerken van de EPDM-rubber..</t>
  </si>
  <si>
    <r>
      <t xml:space="preserve">
14. GOOTCONSTRUCTIES</t>
    </r>
    <r>
      <rPr>
        <sz val="10"/>
        <rFont val="Arial"/>
        <family val="2"/>
      </rPr>
      <t>.
14.1. Nazicht van alle gootconstructies.</t>
    </r>
  </si>
  <si>
    <t xml:space="preserve">
14.2. Bakgoten.
14.2.1. Bakgoten op houten gootklossen.
14.2.1.1. Vervangen van gootklossen.</t>
  </si>
  <si>
    <t xml:space="preserve">
14.2.1.2. Vervangen van bodemplank.</t>
  </si>
  <si>
    <t xml:space="preserve">
14.2.1.3. Vervangen van binnenboeiplank.</t>
  </si>
  <si>
    <t xml:space="preserve">
14.2.1.4. Vervangen van buitenboeiplank.
A. Geprofileerde schuine plank.</t>
  </si>
  <si>
    <t xml:space="preserve">
B. Verticale plank.</t>
  </si>
  <si>
    <r>
      <t xml:space="preserve">
14.2.1.5. Vervangen van goothaken.
</t>
    </r>
    <r>
      <rPr>
        <sz val="10"/>
        <rFont val="Arial"/>
        <family val="2"/>
      </rPr>
      <t xml:space="preserve">
B. Verticale plank.</t>
    </r>
  </si>
  <si>
    <t xml:space="preserve">
14.2.2. Bakgoten zonder gootklossen (op blokken).
14.2.2.1. Vervangen van gootblokken.</t>
  </si>
  <si>
    <t xml:space="preserve">
14.2.2.2. Vervangen van onderste bebording.
A. Vervangen lijst tegen muur.</t>
  </si>
  <si>
    <t xml:space="preserve">
B. Vervangen bebording.</t>
  </si>
  <si>
    <t xml:space="preserve">
14.2.2.3. Vervangen van bodemplank.</t>
  </si>
  <si>
    <t xml:space="preserve">
14.2.2.4. Vervangen van binnenboeiplank.</t>
  </si>
  <si>
    <t xml:space="preserve">
14.2.2.5. Vervangen van buitenboeiplank.
A. Geprofileerde schuine plank.</t>
  </si>
  <si>
    <t xml:space="preserve">
14.2.2.6. Vervangen van goothaken.</t>
  </si>
  <si>
    <t xml:space="preserve">
14.3. Bebording kilgoten en binnengoten.
Vernieuwen van delen in RNG.</t>
  </si>
  <si>
    <r>
      <t xml:space="preserve">
15. LOOD- EN KOPERWERK</t>
    </r>
    <r>
      <rPr>
        <sz val="10"/>
        <rFont val="Arial"/>
        <family val="2"/>
      </rPr>
      <t>.
15.1. Werken in koper.
dikte koper 0.8mm.
15.1.1. Bakgoten in koper.</t>
    </r>
  </si>
  <si>
    <t xml:space="preserve">
15.1.2. Kilgoten en binnengoten in koper.</t>
  </si>
  <si>
    <t xml:space="preserve">
15.1.3. Koperen kraal aan daken dakkapel. </t>
  </si>
  <si>
    <r>
      <t xml:space="preserve">
15.2. Regenafvoer in koper.
</t>
    </r>
    <r>
      <rPr>
        <sz val="10"/>
        <color indexed="8"/>
        <rFont val="Arial"/>
        <family val="2"/>
      </rPr>
      <t xml:space="preserve">dikte koper 1mm.
</t>
    </r>
    <r>
      <rPr>
        <sz val="10"/>
        <rFont val="Arial"/>
        <family val="2"/>
      </rPr>
      <t>15.2.1. Ronde regenafleiders in koper.</t>
    </r>
  </si>
  <si>
    <t xml:space="preserve">
15.2.2. Vergaarbakken voor bakgoten in koper.</t>
  </si>
  <si>
    <t xml:space="preserve">
15.3. Voetstukken in gietijzer.
15.3.1. Herplaatsen bestaande voetstukken in gietijzer.</t>
  </si>
  <si>
    <t xml:space="preserve">
15.3.2. Nieuwe voetstukken in gietijzer.</t>
  </si>
  <si>
    <t xml:space="preserve">
15.4. Verluchtingskappen in koper.</t>
  </si>
  <si>
    <r>
      <t xml:space="preserve">
15.5. Loodwerk.
15.5.1. Loden tapbuizen.
</t>
    </r>
    <r>
      <rPr>
        <sz val="10"/>
        <color indexed="8"/>
        <rFont val="Arial"/>
        <family val="2"/>
      </rPr>
      <t>dikte 2mm.</t>
    </r>
  </si>
  <si>
    <r>
      <t xml:space="preserve">
15.5.2. Loden slabben.
</t>
    </r>
    <r>
      <rPr>
        <sz val="10"/>
        <color indexed="8"/>
        <rFont val="Arial"/>
        <family val="2"/>
      </rPr>
      <t xml:space="preserve">dikte 1.5mm.
</t>
    </r>
    <r>
      <rPr>
        <sz val="10"/>
        <rFont val="Arial"/>
        <family val="2"/>
      </rPr>
      <t>A. Slabben voor horizontale randen.
Aan PLAT DAK.</t>
    </r>
  </si>
  <si>
    <t xml:space="preserve">
B. Slabben voor schuin opgaande randen  dakkapellen.</t>
  </si>
  <si>
    <t xml:space="preserve">
C. Verhoogde zijkanten aan dakkapellen in lood.</t>
  </si>
  <si>
    <r>
      <t xml:space="preserve">
15.5.3. Loden nokken op dakkapellen.
</t>
    </r>
    <r>
      <rPr>
        <sz val="10"/>
        <color indexed="8"/>
        <rFont val="Arial"/>
        <family val="2"/>
      </rPr>
      <t>dikte 1.5mm.</t>
    </r>
  </si>
  <si>
    <t xml:space="preserve">
15.5.4. Loden noordbomen.
Dikte 1.5mm.</t>
  </si>
  <si>
    <r>
      <t xml:space="preserve">
15.5.5. Verticale stroken aan zijkanten dakkapel.
</t>
    </r>
    <r>
      <rPr>
        <sz val="10"/>
        <color indexed="8"/>
        <rFont val="Arial"/>
        <family val="2"/>
      </rPr>
      <t>dikte 1.5mm.</t>
    </r>
  </si>
  <si>
    <r>
      <t xml:space="preserve">
16.  BLIKSEMBEVEILIGING.
</t>
    </r>
    <r>
      <rPr>
        <sz val="10"/>
        <color indexed="8"/>
        <rFont val="Arial"/>
        <family val="2"/>
      </rPr>
      <t>A. Nieuwe installatie conform NBN C18-100.</t>
    </r>
  </si>
  <si>
    <t xml:space="preserve">
B. Voorstel onderhoudscontract voor 1jaar.</t>
  </si>
  <si>
    <t>jaar</t>
  </si>
  <si>
    <r>
      <t xml:space="preserve">
17.  BUITENWERKEN.
</t>
    </r>
    <r>
      <rPr>
        <sz val="10"/>
        <rFont val="Arial"/>
        <family val="2"/>
      </rPr>
      <t xml:space="preserve">17.1. Nieuw pad in kleiklinkers.
In klinkers met inbegrip van </t>
    </r>
    <r>
      <rPr>
        <sz val="10"/>
        <color indexed="8"/>
        <rFont val="Arial"/>
        <family val="2"/>
      </rPr>
      <t>grondwerk, fundering en onderfundering.</t>
    </r>
  </si>
  <si>
    <t xml:space="preserve">
17.2. Boordsteen in beton.</t>
  </si>
  <si>
    <t xml:space="preserve">
17.3. Herstellen van weg in kasseien.
Geschikt voor vrachtwagenverkeer.</t>
  </si>
  <si>
    <t xml:space="preserve">
BASIS AB-2021
TOTAAL  met aftrok HOOGDRINGENDHEID</t>
  </si>
  <si>
    <t xml:space="preserve">
BTW</t>
  </si>
  <si>
    <t xml:space="preserve">
TOTAAL INCLUSIEF BTW</t>
  </si>
  <si>
    <t>met subsidie</t>
  </si>
  <si>
    <t xml:space="preserve">
Met BTW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</si>
</sst>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"/>
    <numFmt numFmtId="166" formatCode="0.00_)"/>
    <numFmt numFmtId="167" formatCode="#,##0_ ;[RED]\-#,##0\ "/>
    <numFmt numFmtId="168" formatCode="#,##0.00;[RED]\-#,##0.00"/>
    <numFmt numFmtId="169" formatCode="@"/>
    <numFmt numFmtId="170" formatCode="_-* #,##0.00_-;_-* #,##0.00\-;_-* \-??_-;_-@_-"/>
    <numFmt numFmtId="171" formatCode="#,##0.00"/>
    <numFmt numFmtId="172" formatCode="#,##0.00_ ;[RED]\-#,##0.00\ "/>
    <numFmt numFmtId="173" formatCode="0_)"/>
    <numFmt numFmtId="174" formatCode="0%"/>
  </numFmts>
  <fonts count="8">
    <font>
      <sz val="10"/>
      <name val="Arial"/>
      <family val="2"/>
    </font>
    <font>
      <b/>
      <sz val="10"/>
      <name val="Arial MT"/>
      <family val="2"/>
    </font>
    <font>
      <b/>
      <sz val="10"/>
      <name val="Arial"/>
      <family val="2"/>
    </font>
    <font>
      <sz val="10"/>
      <color indexed="53"/>
      <name val="Arial MT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name val="Arial MT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89">
    <xf numFmtId="164" fontId="0" fillId="0" borderId="0" xfId="0" applyAlignment="1">
      <alignment/>
    </xf>
    <xf numFmtId="165" fontId="0" fillId="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0" borderId="1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168" fontId="0" fillId="4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9" fontId="0" fillId="0" borderId="3" xfId="0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5" fontId="2" fillId="0" borderId="4" xfId="0" applyNumberFormat="1" applyFont="1" applyBorder="1" applyAlignment="1">
      <alignment/>
    </xf>
    <xf numFmtId="165" fontId="0" fillId="0" borderId="4" xfId="0" applyNumberFormat="1" applyFont="1" applyFill="1" applyBorder="1" applyAlignment="1">
      <alignment/>
    </xf>
    <xf numFmtId="170" fontId="0" fillId="0" borderId="4" xfId="15" applyFont="1" applyFill="1" applyBorder="1" applyAlignment="1" applyProtection="1">
      <alignment horizontal="center"/>
      <protection/>
    </xf>
    <xf numFmtId="168" fontId="0" fillId="0" borderId="4" xfId="0" applyNumberFormat="1" applyFont="1" applyFill="1" applyBorder="1" applyAlignment="1">
      <alignment horizontal="center"/>
    </xf>
    <xf numFmtId="164" fontId="0" fillId="0" borderId="5" xfId="0" applyBorder="1" applyAlignment="1">
      <alignment/>
    </xf>
    <xf numFmtId="168" fontId="0" fillId="0" borderId="5" xfId="0" applyNumberFormat="1" applyFont="1" applyFill="1" applyBorder="1" applyAlignment="1">
      <alignment horizontal="center"/>
    </xf>
    <xf numFmtId="169" fontId="0" fillId="0" borderId="6" xfId="0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 horizontal="left"/>
    </xf>
    <xf numFmtId="165" fontId="2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70" fontId="0" fillId="0" borderId="0" xfId="15" applyFont="1" applyFill="1" applyBorder="1" applyAlignment="1" applyProtection="1">
      <alignment horizontal="center"/>
      <protection/>
    </xf>
    <xf numFmtId="164" fontId="3" fillId="0" borderId="7" xfId="0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center"/>
    </xf>
    <xf numFmtId="169" fontId="0" fillId="0" borderId="8" xfId="15" applyNumberFormat="1" applyFont="1" applyFill="1" applyBorder="1" applyAlignment="1" applyProtection="1">
      <alignment horizontal="left"/>
      <protection/>
    </xf>
    <xf numFmtId="169" fontId="0" fillId="0" borderId="9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/>
    </xf>
    <xf numFmtId="164" fontId="0" fillId="0" borderId="9" xfId="0" applyBorder="1" applyAlignment="1">
      <alignment/>
    </xf>
    <xf numFmtId="165" fontId="0" fillId="0" borderId="9" xfId="0" applyNumberFormat="1" applyFont="1" applyFill="1" applyBorder="1" applyAlignment="1">
      <alignment/>
    </xf>
    <xf numFmtId="170" fontId="0" fillId="0" borderId="9" xfId="15" applyFont="1" applyFill="1" applyBorder="1" applyAlignment="1" applyProtection="1">
      <alignment horizontal="center"/>
      <protection/>
    </xf>
    <xf numFmtId="167" fontId="0" fillId="5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 applyProtection="1">
      <alignment horizontal="left" wrapText="1"/>
      <protection/>
    </xf>
    <xf numFmtId="169" fontId="0" fillId="0" borderId="11" xfId="0" applyNumberFormat="1" applyFont="1" applyFill="1" applyBorder="1" applyAlignment="1">
      <alignment wrapText="1"/>
    </xf>
    <xf numFmtId="164" fontId="0" fillId="0" borderId="11" xfId="0" applyFont="1" applyFill="1" applyBorder="1" applyAlignment="1">
      <alignment horizontal="center" wrapText="1"/>
    </xf>
    <xf numFmtId="165" fontId="0" fillId="0" borderId="11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 wrapText="1"/>
    </xf>
    <xf numFmtId="167" fontId="0" fillId="0" borderId="11" xfId="0" applyNumberFormat="1" applyFont="1" applyFill="1" applyBorder="1" applyAlignment="1" applyProtection="1">
      <alignment horizontal="center"/>
      <protection/>
    </xf>
    <xf numFmtId="171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 applyProtection="1">
      <alignment horizontal="center" wrapText="1"/>
      <protection/>
    </xf>
    <xf numFmtId="165" fontId="0" fillId="0" borderId="11" xfId="0" applyNumberFormat="1" applyFont="1" applyFill="1" applyBorder="1" applyAlignment="1">
      <alignment horizontal="center" wrapText="1"/>
    </xf>
    <xf numFmtId="172" fontId="0" fillId="4" borderId="0" xfId="0" applyNumberFormat="1" applyFont="1" applyFill="1" applyAlignment="1">
      <alignment horizontal="center"/>
    </xf>
    <xf numFmtId="168" fontId="0" fillId="3" borderId="0" xfId="0" applyNumberFormat="1" applyFont="1" applyFill="1" applyAlignment="1">
      <alignment horizontal="center"/>
    </xf>
    <xf numFmtId="173" fontId="0" fillId="0" borderId="11" xfId="0" applyNumberFormat="1" applyFont="1" applyFill="1" applyBorder="1" applyAlignment="1" applyProtection="1">
      <alignment horizontal="center"/>
      <protection/>
    </xf>
    <xf numFmtId="170" fontId="2" fillId="0" borderId="11" xfId="15" applyFont="1" applyFill="1" applyBorder="1" applyAlignment="1" applyProtection="1">
      <alignment wrapText="1"/>
      <protection/>
    </xf>
    <xf numFmtId="164" fontId="0" fillId="0" borderId="11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/>
    </xf>
    <xf numFmtId="169" fontId="0" fillId="0" borderId="11" xfId="15" applyNumberFormat="1" applyFont="1" applyFill="1" applyBorder="1" applyAlignment="1" applyProtection="1">
      <alignment horizontal="center" wrapText="1"/>
      <protection/>
    </xf>
    <xf numFmtId="168" fontId="0" fillId="0" borderId="11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 applyProtection="1">
      <alignment horizontal="center"/>
      <protection/>
    </xf>
    <xf numFmtId="168" fontId="0" fillId="6" borderId="0" xfId="0" applyNumberFormat="1" applyFont="1" applyFill="1" applyAlignment="1">
      <alignment horizontal="center"/>
    </xf>
    <xf numFmtId="170" fontId="0" fillId="0" borderId="11" xfId="15" applyFont="1" applyFill="1" applyBorder="1" applyAlignment="1" applyProtection="1">
      <alignment wrapText="1"/>
      <protection/>
    </xf>
    <xf numFmtId="169" fontId="0" fillId="0" borderId="11" xfId="15" applyNumberFormat="1" applyFont="1" applyFill="1" applyBorder="1" applyAlignment="1" applyProtection="1">
      <alignment wrapText="1"/>
      <protection/>
    </xf>
    <xf numFmtId="170" fontId="0" fillId="0" borderId="11" xfId="15" applyFont="1" applyFill="1" applyBorder="1" applyAlignment="1" applyProtection="1">
      <alignment wrapText="1"/>
      <protection/>
    </xf>
    <xf numFmtId="170" fontId="2" fillId="0" borderId="11" xfId="15" applyFont="1" applyFill="1" applyBorder="1" applyAlignment="1" applyProtection="1">
      <alignment wrapText="1"/>
      <protection/>
    </xf>
    <xf numFmtId="169" fontId="0" fillId="4" borderId="11" xfId="15" applyNumberFormat="1" applyFont="1" applyFill="1" applyBorder="1" applyAlignment="1" applyProtection="1">
      <alignment horizontal="center" wrapText="1"/>
      <protection/>
    </xf>
    <xf numFmtId="164" fontId="0" fillId="0" borderId="6" xfId="0" applyFont="1" applyFill="1" applyBorder="1" applyAlignment="1">
      <alignment wrapText="1"/>
    </xf>
    <xf numFmtId="164" fontId="0" fillId="0" borderId="11" xfId="0" applyFont="1" applyBorder="1" applyAlignment="1">
      <alignment wrapText="1"/>
    </xf>
    <xf numFmtId="164" fontId="0" fillId="0" borderId="11" xfId="0" applyFont="1" applyBorder="1" applyAlignment="1">
      <alignment wrapText="1"/>
    </xf>
    <xf numFmtId="166" fontId="0" fillId="0" borderId="11" xfId="0" applyNumberFormat="1" applyFont="1" applyFill="1" applyBorder="1" applyAlignment="1">
      <alignment horizontal="center"/>
    </xf>
    <xf numFmtId="164" fontId="7" fillId="0" borderId="11" xfId="0" applyFont="1" applyFill="1" applyBorder="1" applyAlignment="1">
      <alignment wrapText="1"/>
    </xf>
    <xf numFmtId="164" fontId="2" fillId="0" borderId="11" xfId="0" applyFont="1" applyBorder="1" applyAlignment="1">
      <alignment wrapText="1"/>
    </xf>
    <xf numFmtId="164" fontId="2" fillId="0" borderId="11" xfId="0" applyFont="1" applyFill="1" applyBorder="1" applyAlignment="1">
      <alignment wrapText="1"/>
    </xf>
    <xf numFmtId="164" fontId="0" fillId="0" borderId="11" xfId="0" applyFont="1" applyFill="1" applyBorder="1" applyAlignment="1">
      <alignment wrapText="1"/>
    </xf>
    <xf numFmtId="164" fontId="0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 applyProtection="1">
      <alignment horizontal="center"/>
      <protection/>
    </xf>
    <xf numFmtId="173" fontId="0" fillId="0" borderId="11" xfId="0" applyNumberFormat="1" applyFont="1" applyFill="1" applyBorder="1" applyAlignment="1" applyProtection="1">
      <alignment/>
      <protection/>
    </xf>
    <xf numFmtId="164" fontId="2" fillId="0" borderId="11" xfId="0" applyFont="1" applyFill="1" applyBorder="1" applyAlignment="1">
      <alignment horizontal="left" wrapText="1"/>
    </xf>
    <xf numFmtId="172" fontId="2" fillId="6" borderId="11" xfId="0" applyNumberFormat="1" applyFont="1" applyFill="1" applyBorder="1" applyAlignment="1" applyProtection="1">
      <alignment horizontal="center"/>
      <protection/>
    </xf>
    <xf numFmtId="172" fontId="0" fillId="3" borderId="0" xfId="0" applyNumberFormat="1" applyFont="1" applyFill="1" applyAlignment="1">
      <alignment horizontal="center"/>
    </xf>
    <xf numFmtId="174" fontId="0" fillId="0" borderId="11" xfId="19" applyNumberFormat="1" applyFont="1" applyFill="1" applyBorder="1" applyAlignment="1" applyProtection="1">
      <alignment horizontal="center"/>
      <protection/>
    </xf>
    <xf numFmtId="172" fontId="2" fillId="0" borderId="11" xfId="15" applyNumberFormat="1" applyFont="1" applyFill="1" applyBorder="1" applyAlignment="1" applyProtection="1">
      <alignment horizontal="center"/>
      <protection/>
    </xf>
    <xf numFmtId="168" fontId="2" fillId="7" borderId="0" xfId="0" applyNumberFormat="1" applyFont="1" applyFill="1" applyAlignment="1">
      <alignment horizontal="center"/>
    </xf>
    <xf numFmtId="168" fontId="0" fillId="7" borderId="0" xfId="0" applyNumberFormat="1" applyFont="1" applyFill="1" applyAlignment="1">
      <alignment horizontal="center"/>
    </xf>
    <xf numFmtId="164" fontId="0" fillId="0" borderId="11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/>
    </xf>
    <xf numFmtId="167" fontId="0" fillId="7" borderId="0" xfId="0" applyNumberFormat="1" applyFont="1" applyFill="1" applyAlignment="1">
      <alignment wrapText="1"/>
    </xf>
    <xf numFmtId="164" fontId="0" fillId="0" borderId="0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amloos1" xfId="20"/>
  </cellStyles>
  <dxfs count="1">
    <dxf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6"/>
  <sheetViews>
    <sheetView tabSelected="1" zoomScale="90" zoomScaleNormal="90" workbookViewId="0" topLeftCell="A287">
      <selection activeCell="C304" sqref="C304"/>
    </sheetView>
  </sheetViews>
  <sheetFormatPr defaultColWidth="8.00390625" defaultRowHeight="12.75"/>
  <cols>
    <col min="1" max="1" width="14.140625" style="1" customWidth="1"/>
    <col min="2" max="2" width="5.140625" style="2" customWidth="1"/>
    <col min="3" max="3" width="45.8515625" style="3" customWidth="1"/>
    <col min="4" max="4" width="5.140625" style="4" customWidth="1"/>
    <col min="5" max="6" width="14.140625" style="5" customWidth="1"/>
    <col min="7" max="7" width="5.140625" style="6" customWidth="1"/>
    <col min="8" max="8" width="14.140625" style="7" customWidth="1"/>
    <col min="9" max="9" width="14.140625" style="8" customWidth="1"/>
    <col min="10" max="10" width="14.00390625" style="9" customWidth="1"/>
    <col min="11" max="11" width="13.7109375" style="10" customWidth="1"/>
    <col min="12" max="246" width="8.28125" style="11" customWidth="1"/>
    <col min="247" max="250" width="10.421875" style="0" customWidth="1"/>
    <col min="251" max="16384" width="11.57421875" style="0" customWidth="1"/>
  </cols>
  <sheetData>
    <row r="1" spans="2:10" ht="12.75">
      <c r="B1" s="12" t="s">
        <v>0</v>
      </c>
      <c r="C1" s="13"/>
      <c r="D1" s="14" t="s">
        <v>1</v>
      </c>
      <c r="E1" s="15"/>
      <c r="F1" s="16"/>
      <c r="G1" s="17"/>
      <c r="H1" s="18"/>
      <c r="I1" s="19"/>
      <c r="J1" s="20" t="s">
        <v>2</v>
      </c>
    </row>
    <row r="2" spans="2:10" ht="12.75">
      <c r="B2" s="21" t="s">
        <v>3</v>
      </c>
      <c r="C2" s="22"/>
      <c r="D2" s="23" t="s">
        <v>4</v>
      </c>
      <c r="E2" s="24"/>
      <c r="F2" s="25"/>
      <c r="G2" s="26"/>
      <c r="H2" s="5"/>
      <c r="I2" s="27" t="s">
        <v>5</v>
      </c>
      <c r="J2" s="28" t="s">
        <v>6</v>
      </c>
    </row>
    <row r="3" spans="2:10" ht="12.75">
      <c r="B3" s="29" t="s">
        <v>7</v>
      </c>
      <c r="C3" s="30"/>
      <c r="D3" s="31" t="s">
        <v>8</v>
      </c>
      <c r="E3" s="32"/>
      <c r="F3" s="33"/>
      <c r="G3" s="34"/>
      <c r="H3" s="32"/>
      <c r="I3" s="35" t="s">
        <v>9</v>
      </c>
      <c r="J3" s="36"/>
    </row>
    <row r="4" spans="2:10" ht="12.75" customHeight="1">
      <c r="B4" s="37" t="s">
        <v>10</v>
      </c>
      <c r="C4" s="38" t="s">
        <v>11</v>
      </c>
      <c r="D4" s="39" t="s">
        <v>12</v>
      </c>
      <c r="E4" s="40" t="s">
        <v>13</v>
      </c>
      <c r="F4" s="40"/>
      <c r="G4" s="41" t="s">
        <v>14</v>
      </c>
      <c r="H4" s="42" t="s">
        <v>15</v>
      </c>
      <c r="I4" s="43" t="s">
        <v>16</v>
      </c>
      <c r="J4" s="44" t="s">
        <v>17</v>
      </c>
    </row>
    <row r="5" spans="1:11" ht="12.75">
      <c r="A5" s="1" t="s">
        <v>18</v>
      </c>
      <c r="B5" s="37"/>
      <c r="C5" s="38"/>
      <c r="D5" s="39"/>
      <c r="E5" s="40" t="s">
        <v>19</v>
      </c>
      <c r="F5" s="45" t="s">
        <v>20</v>
      </c>
      <c r="G5" s="41"/>
      <c r="H5" s="42"/>
      <c r="I5" s="43"/>
      <c r="J5" s="44"/>
      <c r="K5" s="46" t="s">
        <v>21</v>
      </c>
    </row>
    <row r="6" spans="1:10" ht="12.75">
      <c r="A6" s="47"/>
      <c r="B6" s="48">
        <v>1</v>
      </c>
      <c r="C6" s="49" t="s">
        <v>22</v>
      </c>
      <c r="D6" s="50" t="s">
        <v>23</v>
      </c>
      <c r="E6" s="51">
        <v>1</v>
      </c>
      <c r="F6" s="52"/>
      <c r="G6" s="53" t="s">
        <v>24</v>
      </c>
      <c r="H6" s="54" t="s">
        <v>25</v>
      </c>
      <c r="I6" s="55" t="s">
        <v>26</v>
      </c>
      <c r="J6" s="56"/>
    </row>
    <row r="7" spans="1:10" ht="12.75">
      <c r="A7" s="47"/>
      <c r="B7" s="48">
        <f>+B6+1</f>
        <v>2</v>
      </c>
      <c r="C7" s="57" t="s">
        <v>27</v>
      </c>
      <c r="D7" s="50" t="s">
        <v>23</v>
      </c>
      <c r="E7" s="51">
        <v>1</v>
      </c>
      <c r="F7" s="52"/>
      <c r="G7" s="53" t="s">
        <v>24</v>
      </c>
      <c r="H7" s="54" t="s">
        <v>25</v>
      </c>
      <c r="I7" s="55" t="s">
        <v>26</v>
      </c>
      <c r="J7" s="56"/>
    </row>
    <row r="8" spans="1:10" ht="12.75">
      <c r="A8" s="47"/>
      <c r="B8" s="48">
        <f>+B7+1</f>
        <v>3</v>
      </c>
      <c r="C8" s="58" t="s">
        <v>28</v>
      </c>
      <c r="D8" s="50" t="s">
        <v>23</v>
      </c>
      <c r="E8" s="51">
        <v>1</v>
      </c>
      <c r="F8" s="52"/>
      <c r="G8" s="53" t="s">
        <v>24</v>
      </c>
      <c r="H8" s="54" t="s">
        <v>25</v>
      </c>
      <c r="I8" s="55" t="s">
        <v>26</v>
      </c>
      <c r="J8" s="56"/>
    </row>
    <row r="9" spans="1:11" ht="12.75">
      <c r="A9" s="47">
        <f>+E9*H9</f>
        <v>0</v>
      </c>
      <c r="B9" s="48">
        <f>+B8+1</f>
        <v>4</v>
      </c>
      <c r="C9" s="59" t="s">
        <v>29</v>
      </c>
      <c r="D9" s="50" t="s">
        <v>23</v>
      </c>
      <c r="E9" s="51">
        <v>1</v>
      </c>
      <c r="F9" s="51">
        <v>1</v>
      </c>
      <c r="G9" s="53" t="s">
        <v>24</v>
      </c>
      <c r="H9" s="40"/>
      <c r="I9" s="55">
        <f>H9*E9</f>
        <v>0</v>
      </c>
      <c r="J9" s="56">
        <f>+H9*F9</f>
        <v>0</v>
      </c>
      <c r="K9" s="10">
        <f>+I9+K8</f>
        <v>0</v>
      </c>
    </row>
    <row r="10" spans="1:11" ht="12.75">
      <c r="A10" s="47">
        <f>+E10*H10</f>
        <v>0</v>
      </c>
      <c r="B10" s="48">
        <f>+B9+1</f>
        <v>5</v>
      </c>
      <c r="C10" s="59" t="s">
        <v>30</v>
      </c>
      <c r="D10" s="50" t="s">
        <v>23</v>
      </c>
      <c r="E10" s="51">
        <v>1</v>
      </c>
      <c r="F10" s="51">
        <v>1</v>
      </c>
      <c r="G10" s="53" t="s">
        <v>24</v>
      </c>
      <c r="H10" s="40"/>
      <c r="I10" s="55">
        <f>H10*E10</f>
        <v>0</v>
      </c>
      <c r="J10" s="56">
        <f>+H10*F10</f>
        <v>0</v>
      </c>
      <c r="K10" s="10">
        <f>+I10+K9</f>
        <v>0</v>
      </c>
    </row>
    <row r="11" spans="1:11" ht="12.75">
      <c r="A11" s="47">
        <f>+E11*H11</f>
        <v>0</v>
      </c>
      <c r="B11" s="48">
        <f>+B10+1</f>
        <v>6</v>
      </c>
      <c r="C11" s="59" t="s">
        <v>31</v>
      </c>
      <c r="D11" s="50" t="s">
        <v>23</v>
      </c>
      <c r="E11" s="51">
        <v>1</v>
      </c>
      <c r="F11" s="51">
        <v>1</v>
      </c>
      <c r="G11" s="53" t="s">
        <v>24</v>
      </c>
      <c r="H11" s="40"/>
      <c r="I11" s="55">
        <f>H11*E11</f>
        <v>0</v>
      </c>
      <c r="J11" s="56">
        <f>+H11*F11</f>
        <v>0</v>
      </c>
      <c r="K11" s="10">
        <f>+I11+K10</f>
        <v>0</v>
      </c>
    </row>
    <row r="12" spans="1:11" ht="12.75">
      <c r="A12" s="47">
        <f>+E12*H12</f>
        <v>0</v>
      </c>
      <c r="B12" s="48">
        <f>+B11+1</f>
        <v>7</v>
      </c>
      <c r="C12" s="59" t="s">
        <v>32</v>
      </c>
      <c r="D12" s="50" t="s">
        <v>23</v>
      </c>
      <c r="E12" s="51">
        <v>1</v>
      </c>
      <c r="F12" s="51">
        <v>1</v>
      </c>
      <c r="G12" s="53" t="s">
        <v>24</v>
      </c>
      <c r="H12" s="40"/>
      <c r="I12" s="55">
        <f>H12*E12</f>
        <v>0</v>
      </c>
      <c r="J12" s="56">
        <f>+H12*F12</f>
        <v>0</v>
      </c>
      <c r="K12" s="10">
        <f>+I12+K11</f>
        <v>0</v>
      </c>
    </row>
    <row r="13" spans="1:11" ht="12.75">
      <c r="A13" s="47">
        <f>+E13*H13</f>
        <v>0</v>
      </c>
      <c r="B13" s="48">
        <f>+B12+1</f>
        <v>8</v>
      </c>
      <c r="C13" s="60" t="s">
        <v>33</v>
      </c>
      <c r="D13" s="50" t="s">
        <v>34</v>
      </c>
      <c r="E13" s="51">
        <v>1</v>
      </c>
      <c r="F13" s="40"/>
      <c r="G13" s="61" t="s">
        <v>35</v>
      </c>
      <c r="H13" s="40"/>
      <c r="I13" s="55">
        <f>H13*E13</f>
        <v>0</v>
      </c>
      <c r="J13" s="56">
        <f>+H13*F13</f>
        <v>0</v>
      </c>
      <c r="K13" s="10">
        <f>+I13+K12</f>
        <v>0</v>
      </c>
    </row>
    <row r="14" spans="1:11" ht="12.75">
      <c r="A14" s="47">
        <f>+E14*H14</f>
        <v>0</v>
      </c>
      <c r="B14" s="48">
        <f>+B13+1</f>
        <v>9</v>
      </c>
      <c r="C14" s="59" t="s">
        <v>36</v>
      </c>
      <c r="D14" s="50" t="s">
        <v>37</v>
      </c>
      <c r="E14" s="51">
        <v>1.26</v>
      </c>
      <c r="F14" s="40"/>
      <c r="G14" s="53" t="s">
        <v>38</v>
      </c>
      <c r="H14" s="40"/>
      <c r="I14" s="55">
        <f>H14*E14</f>
        <v>0</v>
      </c>
      <c r="J14" s="56">
        <f>+H14*F14</f>
        <v>0</v>
      </c>
      <c r="K14" s="10">
        <f>+I14+K13</f>
        <v>0</v>
      </c>
    </row>
    <row r="15" spans="1:11" ht="12.75">
      <c r="A15" s="47">
        <f>+E15*H15</f>
        <v>0</v>
      </c>
      <c r="B15" s="48">
        <f>+B14+1</f>
        <v>10</v>
      </c>
      <c r="C15" s="59" t="s">
        <v>39</v>
      </c>
      <c r="D15" s="50" t="s">
        <v>40</v>
      </c>
      <c r="E15" s="51">
        <v>2</v>
      </c>
      <c r="F15" s="40"/>
      <c r="G15" s="61" t="s">
        <v>35</v>
      </c>
      <c r="H15" s="40"/>
      <c r="I15" s="55">
        <f>H15*E15</f>
        <v>0</v>
      </c>
      <c r="J15" s="56">
        <f>+H15*F15</f>
        <v>0</v>
      </c>
      <c r="K15" s="10">
        <f>+I15+K14</f>
        <v>0</v>
      </c>
    </row>
    <row r="16" spans="1:11" ht="12.75">
      <c r="A16" s="47">
        <f>+E16*H16</f>
        <v>0</v>
      </c>
      <c r="B16" s="48">
        <f>+B15+1</f>
        <v>11</v>
      </c>
      <c r="C16" s="59" t="s">
        <v>41</v>
      </c>
      <c r="D16" s="50" t="s">
        <v>37</v>
      </c>
      <c r="E16" s="51">
        <v>0.77</v>
      </c>
      <c r="F16" s="40"/>
      <c r="G16" s="61" t="s">
        <v>35</v>
      </c>
      <c r="H16" s="40"/>
      <c r="I16" s="55">
        <f>H16*E16</f>
        <v>0</v>
      </c>
      <c r="J16" s="56">
        <f>+H16*F16</f>
        <v>0</v>
      </c>
      <c r="K16" s="10">
        <f>+I16+K15</f>
        <v>0</v>
      </c>
    </row>
    <row r="17" spans="1:11" ht="12.75">
      <c r="A17" s="47">
        <f>+E17*H17</f>
        <v>0</v>
      </c>
      <c r="B17" s="48">
        <f>+B16+1</f>
        <v>12</v>
      </c>
      <c r="C17" s="59" t="s">
        <v>42</v>
      </c>
      <c r="D17" s="50" t="s">
        <v>23</v>
      </c>
      <c r="E17" s="51">
        <v>1</v>
      </c>
      <c r="F17" s="40"/>
      <c r="G17" s="53" t="s">
        <v>24</v>
      </c>
      <c r="H17" s="40"/>
      <c r="I17" s="55">
        <f>H17*E17</f>
        <v>0</v>
      </c>
      <c r="J17" s="56">
        <f>+H17*F17</f>
        <v>0</v>
      </c>
      <c r="K17" s="10">
        <f>+I17+K16</f>
        <v>0</v>
      </c>
    </row>
    <row r="18" spans="1:11" ht="12.75">
      <c r="A18" s="47">
        <f>+E18*H18</f>
        <v>0</v>
      </c>
      <c r="B18" s="48">
        <f>+B17+1</f>
        <v>13</v>
      </c>
      <c r="C18" s="59" t="s">
        <v>43</v>
      </c>
      <c r="D18" s="50" t="s">
        <v>23</v>
      </c>
      <c r="E18" s="51">
        <v>1</v>
      </c>
      <c r="F18" s="40"/>
      <c r="G18" s="53" t="s">
        <v>24</v>
      </c>
      <c r="H18" s="40"/>
      <c r="I18" s="55">
        <f>H18*E18</f>
        <v>0</v>
      </c>
      <c r="J18" s="56">
        <f>+H18*F18</f>
        <v>0</v>
      </c>
      <c r="K18" s="10">
        <f>+I18+K17</f>
        <v>0</v>
      </c>
    </row>
    <row r="19" spans="1:11" ht="12.75">
      <c r="A19" s="47">
        <f>+E19*H19</f>
        <v>0</v>
      </c>
      <c r="B19" s="48">
        <f>+B18+1</f>
        <v>14</v>
      </c>
      <c r="C19" s="59" t="s">
        <v>44</v>
      </c>
      <c r="D19" s="50" t="s">
        <v>23</v>
      </c>
      <c r="E19" s="51">
        <v>1</v>
      </c>
      <c r="F19" s="40"/>
      <c r="G19" s="53" t="s">
        <v>24</v>
      </c>
      <c r="H19" s="40"/>
      <c r="I19" s="55">
        <f>H19*E19</f>
        <v>0</v>
      </c>
      <c r="J19" s="56">
        <f>+H19*F19</f>
        <v>0</v>
      </c>
      <c r="K19" s="10">
        <f>+I19+K18</f>
        <v>0</v>
      </c>
    </row>
    <row r="20" spans="1:11" ht="12.75">
      <c r="A20" s="47">
        <f>+E20*H20</f>
        <v>0</v>
      </c>
      <c r="B20" s="48">
        <f>+B19+1</f>
        <v>15</v>
      </c>
      <c r="C20" s="59" t="s">
        <v>45</v>
      </c>
      <c r="D20" s="50" t="s">
        <v>40</v>
      </c>
      <c r="E20" s="51">
        <v>4</v>
      </c>
      <c r="F20" s="40"/>
      <c r="G20" s="61" t="s">
        <v>35</v>
      </c>
      <c r="H20" s="40"/>
      <c r="I20" s="55">
        <f>H20*E20</f>
        <v>0</v>
      </c>
      <c r="J20" s="56">
        <f>+H20*F20</f>
        <v>0</v>
      </c>
      <c r="K20" s="10">
        <f>+I20+K19</f>
        <v>0</v>
      </c>
    </row>
    <row r="21" spans="1:11" ht="12.75">
      <c r="A21" s="47">
        <f>+E21*H21</f>
        <v>0</v>
      </c>
      <c r="B21" s="48">
        <f>+B20+1</f>
        <v>16</v>
      </c>
      <c r="C21" s="59" t="s">
        <v>46</v>
      </c>
      <c r="D21" s="50" t="s">
        <v>47</v>
      </c>
      <c r="E21" s="51">
        <v>5</v>
      </c>
      <c r="F21" s="40">
        <v>5</v>
      </c>
      <c r="G21" s="53" t="s">
        <v>38</v>
      </c>
      <c r="H21" s="40"/>
      <c r="I21" s="55">
        <f>H21*E21</f>
        <v>0</v>
      </c>
      <c r="J21" s="56">
        <f>+H21*F21</f>
        <v>0</v>
      </c>
      <c r="K21" s="10">
        <f>+I21+K20</f>
        <v>0</v>
      </c>
    </row>
    <row r="22" spans="1:11" ht="12.75">
      <c r="A22" s="47">
        <f>+E22*H22</f>
        <v>0</v>
      </c>
      <c r="B22" s="48">
        <f>+B21+1</f>
        <v>17</v>
      </c>
      <c r="C22" s="59" t="s">
        <v>48</v>
      </c>
      <c r="D22" s="50" t="s">
        <v>23</v>
      </c>
      <c r="E22" s="51">
        <v>1</v>
      </c>
      <c r="F22" s="40"/>
      <c r="G22" s="53" t="s">
        <v>24</v>
      </c>
      <c r="H22" s="40"/>
      <c r="I22" s="55">
        <f>H22*E22</f>
        <v>0</v>
      </c>
      <c r="J22" s="56">
        <f>+H22*F22</f>
        <v>0</v>
      </c>
      <c r="K22" s="10">
        <f>+I22+K21</f>
        <v>0</v>
      </c>
    </row>
    <row r="23" spans="1:11" ht="12.75">
      <c r="A23" s="47">
        <f>+E23*H23</f>
        <v>0</v>
      </c>
      <c r="B23" s="48">
        <f>+B22+1</f>
        <v>18</v>
      </c>
      <c r="C23" s="59" t="s">
        <v>49</v>
      </c>
      <c r="D23" s="50" t="s">
        <v>23</v>
      </c>
      <c r="E23" s="51">
        <v>1</v>
      </c>
      <c r="F23" s="40"/>
      <c r="G23" s="53" t="s">
        <v>24</v>
      </c>
      <c r="H23" s="40"/>
      <c r="I23" s="55">
        <f>H23*E23</f>
        <v>0</v>
      </c>
      <c r="J23" s="56">
        <f>+H23*F23</f>
        <v>0</v>
      </c>
      <c r="K23" s="10">
        <f>+I23+K22</f>
        <v>0</v>
      </c>
    </row>
    <row r="24" spans="1:11" ht="12.75">
      <c r="A24" s="47">
        <f>+E24*H24</f>
        <v>0</v>
      </c>
      <c r="B24" s="48">
        <f>+B23+1</f>
        <v>19</v>
      </c>
      <c r="C24" s="59" t="s">
        <v>50</v>
      </c>
      <c r="D24" s="50" t="s">
        <v>23</v>
      </c>
      <c r="E24" s="51">
        <v>1</v>
      </c>
      <c r="F24" s="40"/>
      <c r="G24" s="53" t="s">
        <v>24</v>
      </c>
      <c r="H24" s="40"/>
      <c r="I24" s="55">
        <f>H24*E24</f>
        <v>0</v>
      </c>
      <c r="J24" s="56">
        <f>+H24*F24</f>
        <v>0</v>
      </c>
      <c r="K24" s="10">
        <f>+I24+K23</f>
        <v>0</v>
      </c>
    </row>
    <row r="25" spans="1:11" ht="12.75">
      <c r="A25" s="47">
        <f>+E25*H25</f>
        <v>0</v>
      </c>
      <c r="B25" s="48">
        <f>+B24+1</f>
        <v>20</v>
      </c>
      <c r="C25" s="59" t="s">
        <v>51</v>
      </c>
      <c r="D25" s="50" t="s">
        <v>37</v>
      </c>
      <c r="E25" s="51">
        <v>1.7000000000000002</v>
      </c>
      <c r="F25" s="40">
        <f>+E25/2</f>
        <v>0.8500000000000001</v>
      </c>
      <c r="G25" s="53" t="s">
        <v>38</v>
      </c>
      <c r="H25" s="40"/>
      <c r="I25" s="55">
        <f>H25*E25</f>
        <v>0</v>
      </c>
      <c r="J25" s="56">
        <f>+H25*F25</f>
        <v>0</v>
      </c>
      <c r="K25" s="10">
        <f>+I25+K24</f>
        <v>0</v>
      </c>
    </row>
    <row r="26" spans="1:11" ht="12.75">
      <c r="A26" s="47">
        <f>+E26*H26</f>
        <v>0</v>
      </c>
      <c r="B26" s="48">
        <f>+B25+1</f>
        <v>21</v>
      </c>
      <c r="C26" s="57" t="s">
        <v>52</v>
      </c>
      <c r="D26" s="50" t="s">
        <v>37</v>
      </c>
      <c r="E26" s="51">
        <v>0.35</v>
      </c>
      <c r="F26" s="40"/>
      <c r="G26" s="53" t="s">
        <v>38</v>
      </c>
      <c r="H26" s="40"/>
      <c r="I26" s="55">
        <f>H26*E26</f>
        <v>0</v>
      </c>
      <c r="J26" s="56">
        <f>+H26*F26</f>
        <v>0</v>
      </c>
      <c r="K26" s="10">
        <f>+I26+K25</f>
        <v>0</v>
      </c>
    </row>
    <row r="27" spans="1:11" ht="12.75">
      <c r="A27" s="47">
        <f>+E27*H27</f>
        <v>0</v>
      </c>
      <c r="B27" s="48">
        <f>+B26+1</f>
        <v>22</v>
      </c>
      <c r="C27" s="59" t="s">
        <v>53</v>
      </c>
      <c r="D27" s="50" t="s">
        <v>40</v>
      </c>
      <c r="E27" s="51">
        <v>3</v>
      </c>
      <c r="F27" s="40"/>
      <c r="G27" s="61" t="s">
        <v>35</v>
      </c>
      <c r="H27" s="40"/>
      <c r="I27" s="55">
        <f>H27*E27</f>
        <v>0</v>
      </c>
      <c r="J27" s="56">
        <f>+H27*F27</f>
        <v>0</v>
      </c>
      <c r="K27" s="10">
        <f>+I27+K26</f>
        <v>0</v>
      </c>
    </row>
    <row r="28" spans="1:11" ht="12.75">
      <c r="A28" s="47">
        <f>+E28*H28</f>
        <v>0</v>
      </c>
      <c r="B28" s="48">
        <f>+B27+1</f>
        <v>23</v>
      </c>
      <c r="C28" s="59" t="s">
        <v>54</v>
      </c>
      <c r="D28" s="50" t="s">
        <v>40</v>
      </c>
      <c r="E28" s="51">
        <v>0</v>
      </c>
      <c r="F28" s="40"/>
      <c r="G28" s="53" t="s">
        <v>38</v>
      </c>
      <c r="H28" s="40"/>
      <c r="I28" s="55">
        <f>H28*E28</f>
        <v>0</v>
      </c>
      <c r="J28" s="56">
        <f>+H28*F28</f>
        <v>0</v>
      </c>
      <c r="K28" s="10">
        <f>+I28+K27</f>
        <v>0</v>
      </c>
    </row>
    <row r="29" spans="1:11" ht="12.75">
      <c r="A29" s="47">
        <f>+E29*H29</f>
        <v>0</v>
      </c>
      <c r="B29" s="48">
        <f>+B28+1</f>
        <v>24</v>
      </c>
      <c r="C29" s="62" t="s">
        <v>55</v>
      </c>
      <c r="D29" s="50" t="s">
        <v>40</v>
      </c>
      <c r="E29" s="51">
        <v>3</v>
      </c>
      <c r="F29" s="40"/>
      <c r="G29" s="53" t="s">
        <v>38</v>
      </c>
      <c r="H29" s="40"/>
      <c r="I29" s="55">
        <f>H29*E29</f>
        <v>0</v>
      </c>
      <c r="J29" s="56">
        <f>+H29*F29</f>
        <v>0</v>
      </c>
      <c r="K29" s="10">
        <f>+I29+K28</f>
        <v>0</v>
      </c>
    </row>
    <row r="30" spans="1:11" ht="12.75">
      <c r="A30" s="47">
        <f>+E30*H30</f>
        <v>0</v>
      </c>
      <c r="B30" s="48">
        <f>+B29+1</f>
        <v>25</v>
      </c>
      <c r="C30" s="59" t="s">
        <v>56</v>
      </c>
      <c r="D30" s="50" t="s">
        <v>34</v>
      </c>
      <c r="E30" s="51">
        <v>3.4</v>
      </c>
      <c r="F30" s="40"/>
      <c r="G30" s="53" t="s">
        <v>38</v>
      </c>
      <c r="H30" s="40"/>
      <c r="I30" s="55">
        <f>H30*E30</f>
        <v>0</v>
      </c>
      <c r="J30" s="56">
        <f>+H30*F30</f>
        <v>0</v>
      </c>
      <c r="K30" s="10">
        <f>+I30+K29</f>
        <v>0</v>
      </c>
    </row>
    <row r="31" spans="1:11" ht="12.75">
      <c r="A31" s="47">
        <f>+E31*H31</f>
        <v>0</v>
      </c>
      <c r="B31" s="48">
        <f>+B30+1</f>
        <v>26</v>
      </c>
      <c r="C31" s="59" t="s">
        <v>57</v>
      </c>
      <c r="D31" s="50" t="s">
        <v>34</v>
      </c>
      <c r="E31" s="51">
        <v>133.49</v>
      </c>
      <c r="F31" s="40"/>
      <c r="G31" s="53" t="s">
        <v>38</v>
      </c>
      <c r="H31" s="40"/>
      <c r="I31" s="55">
        <f>H31*E31</f>
        <v>0</v>
      </c>
      <c r="J31" s="56">
        <f>+H31*F31</f>
        <v>0</v>
      </c>
      <c r="K31" s="10">
        <f>+I31+K30</f>
        <v>0</v>
      </c>
    </row>
    <row r="32" spans="1:11" ht="12.75">
      <c r="A32" s="47">
        <f>+E32*H32</f>
        <v>0</v>
      </c>
      <c r="B32" s="48">
        <f>+B31+1</f>
        <v>27</v>
      </c>
      <c r="C32" s="59" t="s">
        <v>58</v>
      </c>
      <c r="D32" s="50" t="s">
        <v>47</v>
      </c>
      <c r="E32" s="51">
        <v>22.26</v>
      </c>
      <c r="F32" s="40"/>
      <c r="G32" s="53" t="s">
        <v>38</v>
      </c>
      <c r="H32" s="40"/>
      <c r="I32" s="55">
        <f>H32*E32</f>
        <v>0</v>
      </c>
      <c r="J32" s="56">
        <f>+H32*F32</f>
        <v>0</v>
      </c>
      <c r="K32" s="10">
        <f>+I32+K31</f>
        <v>0</v>
      </c>
    </row>
    <row r="33" spans="1:11" ht="12.75">
      <c r="A33" s="47">
        <f>+E33*H33</f>
        <v>0</v>
      </c>
      <c r="B33" s="48">
        <f>+B32+1</f>
        <v>28</v>
      </c>
      <c r="C33" s="59" t="s">
        <v>59</v>
      </c>
      <c r="D33" s="50" t="s">
        <v>34</v>
      </c>
      <c r="E33" s="51">
        <v>42.1</v>
      </c>
      <c r="F33" s="40"/>
      <c r="G33" s="53" t="s">
        <v>38</v>
      </c>
      <c r="H33" s="40"/>
      <c r="I33" s="55">
        <f>H33*E33</f>
        <v>0</v>
      </c>
      <c r="J33" s="56">
        <f>+H33*F33</f>
        <v>0</v>
      </c>
      <c r="K33" s="10">
        <f>+I33+K32</f>
        <v>0</v>
      </c>
    </row>
    <row r="34" spans="1:11" ht="12.75">
      <c r="A34" s="47">
        <f>+E34*H34</f>
        <v>0</v>
      </c>
      <c r="B34" s="48">
        <f>+B33+1</f>
        <v>29</v>
      </c>
      <c r="C34" s="59" t="s">
        <v>60</v>
      </c>
      <c r="D34" s="50" t="s">
        <v>40</v>
      </c>
      <c r="E34" s="51">
        <v>1</v>
      </c>
      <c r="F34" s="40"/>
      <c r="G34" s="53" t="s">
        <v>38</v>
      </c>
      <c r="H34" s="40"/>
      <c r="I34" s="55">
        <f>H34*E34</f>
        <v>0</v>
      </c>
      <c r="J34" s="56">
        <f>+H34*F34</f>
        <v>0</v>
      </c>
      <c r="K34" s="10">
        <f>+I34+K33</f>
        <v>0</v>
      </c>
    </row>
    <row r="35" spans="1:11" ht="12.75">
      <c r="A35" s="47">
        <f>+E35*H35</f>
        <v>0</v>
      </c>
      <c r="B35" s="48">
        <f>+B34+1</f>
        <v>30</v>
      </c>
      <c r="C35" s="59" t="s">
        <v>61</v>
      </c>
      <c r="D35" s="50" t="s">
        <v>34</v>
      </c>
      <c r="E35" s="51">
        <v>7.6</v>
      </c>
      <c r="F35" s="40"/>
      <c r="G35" s="53" t="s">
        <v>38</v>
      </c>
      <c r="H35" s="40"/>
      <c r="I35" s="55">
        <f>H35*E35</f>
        <v>0</v>
      </c>
      <c r="J35" s="56">
        <f>+H35*F35</f>
        <v>0</v>
      </c>
      <c r="K35" s="10">
        <f>+I35+K34</f>
        <v>0</v>
      </c>
    </row>
    <row r="36" spans="1:11" ht="12.75">
      <c r="A36" s="47">
        <f>+E36*H36</f>
        <v>0</v>
      </c>
      <c r="B36" s="48">
        <f>+B35+1</f>
        <v>31</v>
      </c>
      <c r="C36" s="59" t="s">
        <v>62</v>
      </c>
      <c r="D36" s="50" t="s">
        <v>40</v>
      </c>
      <c r="E36" s="51">
        <v>2</v>
      </c>
      <c r="F36" s="40"/>
      <c r="G36" s="53" t="s">
        <v>38</v>
      </c>
      <c r="H36" s="40"/>
      <c r="I36" s="55">
        <f>H36*E36</f>
        <v>0</v>
      </c>
      <c r="J36" s="56">
        <f>+H36*F36</f>
        <v>0</v>
      </c>
      <c r="K36" s="10">
        <f>+I36+K35</f>
        <v>0</v>
      </c>
    </row>
    <row r="37" spans="1:11" ht="12.75">
      <c r="A37" s="47">
        <f>+E37*H37</f>
        <v>0</v>
      </c>
      <c r="B37" s="48">
        <f>+B36+1</f>
        <v>32</v>
      </c>
      <c r="C37" s="59" t="s">
        <v>63</v>
      </c>
      <c r="D37" s="50" t="s">
        <v>40</v>
      </c>
      <c r="E37" s="51">
        <v>3</v>
      </c>
      <c r="F37" s="40"/>
      <c r="G37" s="61" t="s">
        <v>35</v>
      </c>
      <c r="H37" s="40"/>
      <c r="I37" s="55">
        <f>H37*E37</f>
        <v>0</v>
      </c>
      <c r="J37" s="56">
        <f>+H37*F37</f>
        <v>0</v>
      </c>
      <c r="K37" s="10">
        <f>+I37+K36</f>
        <v>0</v>
      </c>
    </row>
    <row r="38" spans="1:11" ht="12.75">
      <c r="A38" s="47">
        <f>+E38*H38</f>
        <v>0</v>
      </c>
      <c r="B38" s="48">
        <f>+B37+1</f>
        <v>33</v>
      </c>
      <c r="C38" s="59" t="s">
        <v>64</v>
      </c>
      <c r="D38" s="50" t="s">
        <v>47</v>
      </c>
      <c r="E38" s="51">
        <v>11.96</v>
      </c>
      <c r="F38" s="40"/>
      <c r="G38" s="53" t="s">
        <v>38</v>
      </c>
      <c r="H38" s="40"/>
      <c r="I38" s="55">
        <f>H38*E38</f>
        <v>0</v>
      </c>
      <c r="J38" s="56">
        <f>+H38*F38</f>
        <v>0</v>
      </c>
      <c r="K38" s="10">
        <f>+I38+K37</f>
        <v>0</v>
      </c>
    </row>
    <row r="39" spans="1:11" ht="12.75">
      <c r="A39" s="47">
        <f>+E39*H39</f>
        <v>0</v>
      </c>
      <c r="B39" s="48">
        <f>+B38+1</f>
        <v>34</v>
      </c>
      <c r="C39" s="57" t="s">
        <v>65</v>
      </c>
      <c r="D39" s="50" t="s">
        <v>34</v>
      </c>
      <c r="E39" s="51">
        <v>103.56</v>
      </c>
      <c r="F39" s="40"/>
      <c r="G39" s="53" t="s">
        <v>38</v>
      </c>
      <c r="H39" s="40"/>
      <c r="I39" s="55">
        <f>H39*E39</f>
        <v>0</v>
      </c>
      <c r="J39" s="56">
        <f>+H39*F39</f>
        <v>0</v>
      </c>
      <c r="K39" s="10">
        <f>+I39+K38</f>
        <v>0</v>
      </c>
    </row>
    <row r="40" spans="1:11" ht="12.75">
      <c r="A40" s="47">
        <f>+E40*H40</f>
        <v>0</v>
      </c>
      <c r="B40" s="48">
        <f>+B39+1</f>
        <v>35</v>
      </c>
      <c r="C40" s="59" t="s">
        <v>66</v>
      </c>
      <c r="D40" s="50" t="s">
        <v>34</v>
      </c>
      <c r="E40" s="51">
        <v>350</v>
      </c>
      <c r="F40" s="40"/>
      <c r="G40" s="61" t="s">
        <v>35</v>
      </c>
      <c r="H40" s="40"/>
      <c r="I40" s="55">
        <f>H40*E40</f>
        <v>0</v>
      </c>
      <c r="J40" s="56">
        <f>+H40*F40</f>
        <v>0</v>
      </c>
      <c r="K40" s="10">
        <f>+I40+K39</f>
        <v>0</v>
      </c>
    </row>
    <row r="41" spans="1:11" ht="12.75">
      <c r="A41" s="47">
        <f>+E41*H41</f>
        <v>0</v>
      </c>
      <c r="B41" s="48">
        <f>+B40+1</f>
        <v>36</v>
      </c>
      <c r="C41" s="57" t="s">
        <v>67</v>
      </c>
      <c r="D41" s="50" t="s">
        <v>34</v>
      </c>
      <c r="E41" s="51">
        <v>29.44</v>
      </c>
      <c r="F41" s="40"/>
      <c r="G41" s="53" t="s">
        <v>38</v>
      </c>
      <c r="H41" s="40"/>
      <c r="I41" s="55">
        <f>H41*E41</f>
        <v>0</v>
      </c>
      <c r="J41" s="56">
        <f>+H41*F41</f>
        <v>0</v>
      </c>
      <c r="K41" s="10">
        <f>+I41+K40</f>
        <v>0</v>
      </c>
    </row>
    <row r="42" spans="1:11" ht="12.75">
      <c r="A42" s="47">
        <f>+E42*H42</f>
        <v>0</v>
      </c>
      <c r="B42" s="48">
        <f>+B41+1</f>
        <v>37</v>
      </c>
      <c r="C42" s="57" t="s">
        <v>68</v>
      </c>
      <c r="D42" s="50" t="s">
        <v>34</v>
      </c>
      <c r="E42" s="40">
        <v>95.71</v>
      </c>
      <c r="F42" s="40"/>
      <c r="G42" s="53" t="s">
        <v>38</v>
      </c>
      <c r="H42" s="40"/>
      <c r="I42" s="55">
        <f>H42*E42</f>
        <v>0</v>
      </c>
      <c r="J42" s="56">
        <f>+H42*F42</f>
        <v>0</v>
      </c>
      <c r="K42" s="10">
        <f>+I42+K41</f>
        <v>0</v>
      </c>
    </row>
    <row r="43" spans="1:11" ht="12.75">
      <c r="A43" s="47">
        <f>+E43*H43</f>
        <v>0</v>
      </c>
      <c r="B43" s="48">
        <f>+B42+1</f>
        <v>38</v>
      </c>
      <c r="C43" s="59" t="s">
        <v>69</v>
      </c>
      <c r="D43" s="50" t="s">
        <v>34</v>
      </c>
      <c r="E43" s="40">
        <v>322.01</v>
      </c>
      <c r="F43" s="40"/>
      <c r="G43" s="53" t="s">
        <v>38</v>
      </c>
      <c r="H43" s="40"/>
      <c r="I43" s="55">
        <f>H43*E43</f>
        <v>0</v>
      </c>
      <c r="J43" s="56">
        <f>+H43*F43</f>
        <v>0</v>
      </c>
      <c r="K43" s="10">
        <f>+I43+K42</f>
        <v>0</v>
      </c>
    </row>
    <row r="44" spans="1:11" ht="12.75">
      <c r="A44" s="47">
        <f>+E44*H44</f>
        <v>0</v>
      </c>
      <c r="B44" s="48">
        <f>+B43+1</f>
        <v>39</v>
      </c>
      <c r="C44" s="57" t="s">
        <v>70</v>
      </c>
      <c r="D44" s="50" t="s">
        <v>34</v>
      </c>
      <c r="E44" s="40">
        <v>58.32</v>
      </c>
      <c r="F44" s="40"/>
      <c r="G44" s="61" t="s">
        <v>35</v>
      </c>
      <c r="H44" s="40"/>
      <c r="I44" s="55">
        <f>H44*E44</f>
        <v>0</v>
      </c>
      <c r="J44" s="56">
        <f>+H44*F44</f>
        <v>0</v>
      </c>
      <c r="K44" s="10">
        <f>+I44+K43</f>
        <v>0</v>
      </c>
    </row>
    <row r="45" spans="1:11" ht="12.75">
      <c r="A45" s="47">
        <f>+E45*H45</f>
        <v>0</v>
      </c>
      <c r="B45" s="48">
        <f>+B44+1</f>
        <v>40</v>
      </c>
      <c r="C45" s="59" t="s">
        <v>71</v>
      </c>
      <c r="D45" s="50" t="s">
        <v>34</v>
      </c>
      <c r="E45" s="40">
        <v>222.87</v>
      </c>
      <c r="F45" s="40"/>
      <c r="G45" s="61" t="s">
        <v>35</v>
      </c>
      <c r="H45" s="40"/>
      <c r="I45" s="55">
        <f>H45*E45</f>
        <v>0</v>
      </c>
      <c r="J45" s="56">
        <f>+H45*F45</f>
        <v>0</v>
      </c>
      <c r="K45" s="10">
        <f>+I45+K44</f>
        <v>0</v>
      </c>
    </row>
    <row r="46" spans="1:11" ht="12.75">
      <c r="A46" s="47">
        <f>+E46*H46</f>
        <v>0</v>
      </c>
      <c r="B46" s="48">
        <f>+B45+1</f>
        <v>41</v>
      </c>
      <c r="C46" s="59" t="s">
        <v>72</v>
      </c>
      <c r="D46" s="50" t="s">
        <v>34</v>
      </c>
      <c r="E46" s="40">
        <v>2.25</v>
      </c>
      <c r="F46" s="40"/>
      <c r="G46" s="61" t="s">
        <v>35</v>
      </c>
      <c r="H46" s="40"/>
      <c r="I46" s="55">
        <f>H46*E46</f>
        <v>0</v>
      </c>
      <c r="J46" s="56">
        <f>+H46*F46</f>
        <v>0</v>
      </c>
      <c r="K46" s="10">
        <f>+I46+K45</f>
        <v>0</v>
      </c>
    </row>
    <row r="47" spans="1:11" ht="12.75">
      <c r="A47" s="47">
        <f>+E47*H47</f>
        <v>0</v>
      </c>
      <c r="B47" s="48">
        <f>+B46+1</f>
        <v>42</v>
      </c>
      <c r="C47" s="59" t="s">
        <v>73</v>
      </c>
      <c r="D47" s="50" t="s">
        <v>34</v>
      </c>
      <c r="E47" s="40">
        <v>72.89</v>
      </c>
      <c r="F47" s="40">
        <f>+E47</f>
        <v>72.89</v>
      </c>
      <c r="G47" s="61" t="s">
        <v>35</v>
      </c>
      <c r="H47" s="40"/>
      <c r="I47" s="55">
        <f>H47*E47</f>
        <v>0</v>
      </c>
      <c r="J47" s="56">
        <f>+H47*F47</f>
        <v>0</v>
      </c>
      <c r="K47" s="10">
        <f>+I47+K46</f>
        <v>0</v>
      </c>
    </row>
    <row r="48" spans="1:11" ht="12.75">
      <c r="A48" s="47">
        <f>+E48*H48</f>
        <v>0</v>
      </c>
      <c r="B48" s="48">
        <f>+B47+1</f>
        <v>43</v>
      </c>
      <c r="C48" s="59" t="s">
        <v>74</v>
      </c>
      <c r="D48" s="50" t="s">
        <v>34</v>
      </c>
      <c r="E48" s="40">
        <v>260.94000000000005</v>
      </c>
      <c r="F48" s="40"/>
      <c r="G48" s="53" t="s">
        <v>38</v>
      </c>
      <c r="H48" s="40"/>
      <c r="I48" s="55">
        <f>H48*E48</f>
        <v>0</v>
      </c>
      <c r="J48" s="56">
        <f>+H48*F48</f>
        <v>0</v>
      </c>
      <c r="K48" s="10">
        <f>+I48+K47</f>
        <v>0</v>
      </c>
    </row>
    <row r="49" spans="1:11" ht="12.75">
      <c r="A49" s="47">
        <f>+E49*H49</f>
        <v>0</v>
      </c>
      <c r="B49" s="48">
        <f>+B48+1</f>
        <v>44</v>
      </c>
      <c r="C49" s="59" t="s">
        <v>75</v>
      </c>
      <c r="D49" s="50" t="s">
        <v>47</v>
      </c>
      <c r="E49" s="40">
        <v>24.6</v>
      </c>
      <c r="F49" s="40"/>
      <c r="G49" s="53" t="s">
        <v>38</v>
      </c>
      <c r="H49" s="40"/>
      <c r="I49" s="55">
        <f>H49*E49</f>
        <v>0</v>
      </c>
      <c r="J49" s="56">
        <f>+H49*F49</f>
        <v>0</v>
      </c>
      <c r="K49" s="10">
        <f>+I49+K48</f>
        <v>0</v>
      </c>
    </row>
    <row r="50" spans="1:11" ht="12.75">
      <c r="A50" s="47">
        <f>+E50*H50</f>
        <v>0</v>
      </c>
      <c r="B50" s="48">
        <f>+B49+1</f>
        <v>45</v>
      </c>
      <c r="C50" s="59" t="s">
        <v>76</v>
      </c>
      <c r="D50" s="50" t="s">
        <v>34</v>
      </c>
      <c r="E50" s="40">
        <v>0</v>
      </c>
      <c r="F50" s="40"/>
      <c r="G50" s="61" t="s">
        <v>35</v>
      </c>
      <c r="H50" s="40"/>
      <c r="I50" s="55">
        <f>H50*E50</f>
        <v>0</v>
      </c>
      <c r="J50" s="56">
        <f>+H50*F50</f>
        <v>0</v>
      </c>
      <c r="K50" s="10">
        <f>+I50+K49</f>
        <v>0</v>
      </c>
    </row>
    <row r="51" spans="1:11" ht="12.75">
      <c r="A51" s="47">
        <f>+E51*H51</f>
        <v>0</v>
      </c>
      <c r="B51" s="48">
        <f>+B50+1</f>
        <v>46</v>
      </c>
      <c r="C51" s="59" t="s">
        <v>77</v>
      </c>
      <c r="D51" s="50" t="s">
        <v>47</v>
      </c>
      <c r="E51" s="40">
        <v>61.6</v>
      </c>
      <c r="F51" s="40"/>
      <c r="G51" s="53" t="s">
        <v>38</v>
      </c>
      <c r="H51" s="40"/>
      <c r="I51" s="55">
        <f>H51*E51</f>
        <v>0</v>
      </c>
      <c r="J51" s="56">
        <f>+H51*F51</f>
        <v>0</v>
      </c>
      <c r="K51" s="10">
        <f>+I51+K50</f>
        <v>0</v>
      </c>
    </row>
    <row r="52" spans="1:11" ht="12.75">
      <c r="A52" s="47">
        <f>+E52*H52</f>
        <v>0</v>
      </c>
      <c r="B52" s="48">
        <f>+B51+1</f>
        <v>47</v>
      </c>
      <c r="C52" s="59" t="s">
        <v>78</v>
      </c>
      <c r="D52" s="50" t="s">
        <v>47</v>
      </c>
      <c r="E52" s="40">
        <v>34.65</v>
      </c>
      <c r="F52" s="40"/>
      <c r="G52" s="53" t="s">
        <v>38</v>
      </c>
      <c r="H52" s="40"/>
      <c r="I52" s="55">
        <f>H52*E52</f>
        <v>0</v>
      </c>
      <c r="J52" s="56">
        <f>+H52*F52</f>
        <v>0</v>
      </c>
      <c r="K52" s="10">
        <f>+I52+K51</f>
        <v>0</v>
      </c>
    </row>
    <row r="53" spans="1:11" ht="12.75">
      <c r="A53" s="47">
        <f>+E53*H53</f>
        <v>0</v>
      </c>
      <c r="B53" s="48">
        <f>+B52+1</f>
        <v>48</v>
      </c>
      <c r="C53" s="59" t="s">
        <v>79</v>
      </c>
      <c r="D53" s="50" t="s">
        <v>40</v>
      </c>
      <c r="E53" s="40">
        <v>8</v>
      </c>
      <c r="F53" s="40"/>
      <c r="G53" s="53" t="s">
        <v>38</v>
      </c>
      <c r="H53" s="40"/>
      <c r="I53" s="55">
        <f>H53*E53</f>
        <v>0</v>
      </c>
      <c r="J53" s="56">
        <f>+H53*F53</f>
        <v>0</v>
      </c>
      <c r="K53" s="10">
        <f>+I53+K52</f>
        <v>0</v>
      </c>
    </row>
    <row r="54" spans="1:11" ht="12.75">
      <c r="A54" s="47">
        <f>+E54*H54</f>
        <v>0</v>
      </c>
      <c r="B54" s="48">
        <f>+B53+1</f>
        <v>49</v>
      </c>
      <c r="C54" s="59" t="s">
        <v>80</v>
      </c>
      <c r="D54" s="50" t="s">
        <v>47</v>
      </c>
      <c r="E54" s="40">
        <v>21.15</v>
      </c>
      <c r="F54" s="40"/>
      <c r="G54" s="53" t="s">
        <v>38</v>
      </c>
      <c r="H54" s="40"/>
      <c r="I54" s="55">
        <f>H54*E54</f>
        <v>0</v>
      </c>
      <c r="J54" s="56">
        <f>+H54*F54</f>
        <v>0</v>
      </c>
      <c r="K54" s="10">
        <f>+I54+K53</f>
        <v>0</v>
      </c>
    </row>
    <row r="55" spans="1:11" ht="12.75">
      <c r="A55" s="47">
        <f>+E55*H55</f>
        <v>0</v>
      </c>
      <c r="B55" s="48">
        <f>+B54+1</f>
        <v>50</v>
      </c>
      <c r="C55" s="59" t="s">
        <v>81</v>
      </c>
      <c r="D55" s="50" t="s">
        <v>40</v>
      </c>
      <c r="E55" s="40">
        <v>16</v>
      </c>
      <c r="F55" s="40"/>
      <c r="G55" s="53" t="s">
        <v>38</v>
      </c>
      <c r="H55" s="40"/>
      <c r="I55" s="55">
        <f>H55*E55</f>
        <v>0</v>
      </c>
      <c r="J55" s="56">
        <f>+H55*F55</f>
        <v>0</v>
      </c>
      <c r="K55" s="10">
        <f>+I55+K54</f>
        <v>0</v>
      </c>
    </row>
    <row r="56" spans="1:11" ht="12.75">
      <c r="A56" s="47">
        <f>+E56*H56</f>
        <v>0</v>
      </c>
      <c r="B56" s="48">
        <f>+B55+1</f>
        <v>51</v>
      </c>
      <c r="C56" s="59" t="s">
        <v>82</v>
      </c>
      <c r="D56" s="50" t="s">
        <v>40</v>
      </c>
      <c r="E56" s="40">
        <v>16</v>
      </c>
      <c r="F56" s="40"/>
      <c r="G56" s="53" t="s">
        <v>38</v>
      </c>
      <c r="H56" s="40"/>
      <c r="I56" s="55">
        <f>H56*E56</f>
        <v>0</v>
      </c>
      <c r="J56" s="56">
        <f>+H56*F56</f>
        <v>0</v>
      </c>
      <c r="K56" s="10">
        <f>+I56+K55</f>
        <v>0</v>
      </c>
    </row>
    <row r="57" spans="1:11" ht="12.75">
      <c r="A57" s="47">
        <f>+E57*H57</f>
        <v>0</v>
      </c>
      <c r="B57" s="48">
        <f>+B56+1</f>
        <v>52</v>
      </c>
      <c r="C57" s="59" t="s">
        <v>83</v>
      </c>
      <c r="D57" s="50" t="s">
        <v>40</v>
      </c>
      <c r="E57" s="40">
        <v>8</v>
      </c>
      <c r="F57" s="40"/>
      <c r="G57" s="53" t="s">
        <v>38</v>
      </c>
      <c r="H57" s="40"/>
      <c r="I57" s="55">
        <f>H57*E57</f>
        <v>0</v>
      </c>
      <c r="J57" s="56">
        <f>+H57*F57</f>
        <v>0</v>
      </c>
      <c r="K57" s="10">
        <f>+I57+K56</f>
        <v>0</v>
      </c>
    </row>
    <row r="58" spans="1:11" ht="12.75">
      <c r="A58" s="47">
        <f>+E58*H58</f>
        <v>0</v>
      </c>
      <c r="B58" s="48">
        <f>+B57+1</f>
        <v>53</v>
      </c>
      <c r="C58" s="59" t="s">
        <v>84</v>
      </c>
      <c r="D58" s="50" t="s">
        <v>47</v>
      </c>
      <c r="E58" s="40">
        <f>77.6-15</f>
        <v>62.599999999999994</v>
      </c>
      <c r="F58" s="40"/>
      <c r="G58" s="53" t="s">
        <v>38</v>
      </c>
      <c r="H58" s="40"/>
      <c r="I58" s="55">
        <f>H58*E58</f>
        <v>0</v>
      </c>
      <c r="J58" s="56">
        <f>+H58*F58</f>
        <v>0</v>
      </c>
      <c r="K58" s="10">
        <f>+I58+K57</f>
        <v>0</v>
      </c>
    </row>
    <row r="59" spans="1:11" ht="12.75">
      <c r="A59" s="47">
        <f>+E59*H59</f>
        <v>0</v>
      </c>
      <c r="B59" s="48">
        <f>+B58+1</f>
        <v>54</v>
      </c>
      <c r="C59" s="59" t="s">
        <v>85</v>
      </c>
      <c r="D59" s="50" t="s">
        <v>40</v>
      </c>
      <c r="E59" s="40">
        <v>5</v>
      </c>
      <c r="F59" s="40"/>
      <c r="G59" s="53" t="s">
        <v>38</v>
      </c>
      <c r="H59" s="40"/>
      <c r="I59" s="55">
        <f>H59*E59</f>
        <v>0</v>
      </c>
      <c r="J59" s="56">
        <f>+H59*F59</f>
        <v>0</v>
      </c>
      <c r="K59" s="10">
        <f>+I59+K58</f>
        <v>0</v>
      </c>
    </row>
    <row r="60" spans="1:11" ht="12.75">
      <c r="A60" s="47">
        <f>+E60*H60</f>
        <v>0</v>
      </c>
      <c r="B60" s="48">
        <f>+B59+1</f>
        <v>55</v>
      </c>
      <c r="C60" s="59" t="s">
        <v>86</v>
      </c>
      <c r="D60" s="50" t="s">
        <v>40</v>
      </c>
      <c r="E60" s="40">
        <v>4</v>
      </c>
      <c r="F60" s="40"/>
      <c r="G60" s="53" t="s">
        <v>38</v>
      </c>
      <c r="H60" s="40"/>
      <c r="I60" s="55">
        <f>H60*E60</f>
        <v>0</v>
      </c>
      <c r="J60" s="56">
        <f>+H60*F60</f>
        <v>0</v>
      </c>
      <c r="K60" s="10">
        <f>+I60+K59</f>
        <v>0</v>
      </c>
    </row>
    <row r="61" spans="1:11" ht="12.75">
      <c r="A61" s="47">
        <f>+E61*H61</f>
        <v>0</v>
      </c>
      <c r="B61" s="48">
        <f>+B60+1</f>
        <v>56</v>
      </c>
      <c r="C61" s="59" t="s">
        <v>87</v>
      </c>
      <c r="D61" s="50" t="s">
        <v>23</v>
      </c>
      <c r="E61" s="40">
        <v>1</v>
      </c>
      <c r="F61" s="40"/>
      <c r="G61" s="53" t="s">
        <v>24</v>
      </c>
      <c r="H61" s="40"/>
      <c r="I61" s="55">
        <f>H61*E61</f>
        <v>0</v>
      </c>
      <c r="J61" s="56">
        <f>+H61*F61</f>
        <v>0</v>
      </c>
      <c r="K61" s="10">
        <f>+I61+K60</f>
        <v>0</v>
      </c>
    </row>
    <row r="62" spans="1:11" ht="12.75">
      <c r="A62" s="47">
        <f>+E62*H62</f>
        <v>0</v>
      </c>
      <c r="B62" s="48">
        <f>+B61+1</f>
        <v>57</v>
      </c>
      <c r="C62" s="57" t="s">
        <v>88</v>
      </c>
      <c r="D62" s="50" t="s">
        <v>34</v>
      </c>
      <c r="E62" s="40">
        <v>31.55</v>
      </c>
      <c r="F62" s="40"/>
      <c r="G62" s="53" t="s">
        <v>38</v>
      </c>
      <c r="H62" s="40"/>
      <c r="I62" s="55">
        <f>H62*E62</f>
        <v>0</v>
      </c>
      <c r="J62" s="56">
        <f>+H62*F62</f>
        <v>0</v>
      </c>
      <c r="K62" s="10">
        <f>+I62+K61</f>
        <v>0</v>
      </c>
    </row>
    <row r="63" spans="1:11" ht="12.75">
      <c r="A63" s="47">
        <f>+E63*H63</f>
        <v>0</v>
      </c>
      <c r="B63" s="48">
        <f>+B62+1</f>
        <v>58</v>
      </c>
      <c r="C63" s="59" t="s">
        <v>89</v>
      </c>
      <c r="D63" s="50" t="s">
        <v>34</v>
      </c>
      <c r="E63" s="40">
        <v>66.8</v>
      </c>
      <c r="F63" s="40"/>
      <c r="G63" s="61" t="s">
        <v>35</v>
      </c>
      <c r="H63" s="40"/>
      <c r="I63" s="55">
        <f>H63*E63</f>
        <v>0</v>
      </c>
      <c r="J63" s="56">
        <f>+H63*F63</f>
        <v>0</v>
      </c>
      <c r="K63" s="10">
        <f>+I63+K62</f>
        <v>0</v>
      </c>
    </row>
    <row r="64" spans="1:11" ht="12.75">
      <c r="A64" s="47">
        <f>+E64*H64</f>
        <v>0</v>
      </c>
      <c r="B64" s="48">
        <f>+B63+1</f>
        <v>59</v>
      </c>
      <c r="C64" s="59" t="s">
        <v>90</v>
      </c>
      <c r="D64" s="50" t="s">
        <v>23</v>
      </c>
      <c r="E64" s="40">
        <v>1</v>
      </c>
      <c r="F64" s="40">
        <f>+E64</f>
        <v>1</v>
      </c>
      <c r="G64" s="53" t="s">
        <v>24</v>
      </c>
      <c r="H64" s="40"/>
      <c r="I64" s="55">
        <f>H64*E64</f>
        <v>0</v>
      </c>
      <c r="J64" s="56">
        <f>+H64*F64</f>
        <v>0</v>
      </c>
      <c r="K64" s="10">
        <f>+I64+K63</f>
        <v>0</v>
      </c>
    </row>
    <row r="65" spans="1:11" ht="12.75">
      <c r="A65" s="47">
        <f>+E65*H65</f>
        <v>0</v>
      </c>
      <c r="B65" s="48">
        <f>+B64+1</f>
        <v>60</v>
      </c>
      <c r="C65" s="59" t="s">
        <v>91</v>
      </c>
      <c r="D65" s="50" t="s">
        <v>23</v>
      </c>
      <c r="E65" s="40">
        <v>1</v>
      </c>
      <c r="F65" s="40">
        <f>+E65</f>
        <v>1</v>
      </c>
      <c r="G65" s="53" t="s">
        <v>24</v>
      </c>
      <c r="H65" s="40"/>
      <c r="I65" s="55">
        <f>H65*E65</f>
        <v>0</v>
      </c>
      <c r="J65" s="56">
        <f>+H65*F65</f>
        <v>0</v>
      </c>
      <c r="K65" s="10">
        <f>+I65+K64</f>
        <v>0</v>
      </c>
    </row>
    <row r="66" spans="1:11" ht="12.75">
      <c r="A66" s="47">
        <f>+E66*H66</f>
        <v>0</v>
      </c>
      <c r="B66" s="48">
        <f>+B65+1</f>
        <v>61</v>
      </c>
      <c r="C66" s="59" t="s">
        <v>92</v>
      </c>
      <c r="D66" s="50" t="s">
        <v>23</v>
      </c>
      <c r="E66" s="40">
        <v>1</v>
      </c>
      <c r="F66" s="40"/>
      <c r="G66" s="53" t="s">
        <v>24</v>
      </c>
      <c r="H66" s="40"/>
      <c r="I66" s="55">
        <f>H66*E66</f>
        <v>0</v>
      </c>
      <c r="J66" s="56">
        <f>+H66*F66</f>
        <v>0</v>
      </c>
      <c r="K66" s="10">
        <f>+I66+K65</f>
        <v>0</v>
      </c>
    </row>
    <row r="67" spans="1:11" ht="12.75">
      <c r="A67" s="47">
        <f>+E67*H67</f>
        <v>0</v>
      </c>
      <c r="B67" s="48">
        <f>+B66+1</f>
        <v>62</v>
      </c>
      <c r="C67" s="59" t="s">
        <v>93</v>
      </c>
      <c r="D67" s="50" t="s">
        <v>47</v>
      </c>
      <c r="E67" s="40">
        <v>57</v>
      </c>
      <c r="F67" s="40"/>
      <c r="G67" s="61" t="s">
        <v>35</v>
      </c>
      <c r="H67" s="40"/>
      <c r="I67" s="55">
        <f>H67*E67</f>
        <v>0</v>
      </c>
      <c r="J67" s="56">
        <f>+H67*F67</f>
        <v>0</v>
      </c>
      <c r="K67" s="10">
        <f>+I67+K66</f>
        <v>0</v>
      </c>
    </row>
    <row r="68" spans="1:11" ht="12.75">
      <c r="A68" s="47">
        <f>+E68*H68</f>
        <v>0</v>
      </c>
      <c r="B68" s="48">
        <f>+B67+1</f>
        <v>63</v>
      </c>
      <c r="C68" s="59" t="s">
        <v>94</v>
      </c>
      <c r="D68" s="50" t="s">
        <v>47</v>
      </c>
      <c r="E68" s="40">
        <v>57.7</v>
      </c>
      <c r="F68" s="40"/>
      <c r="G68" s="61" t="s">
        <v>35</v>
      </c>
      <c r="H68" s="40"/>
      <c r="I68" s="55">
        <f>H68*E68</f>
        <v>0</v>
      </c>
      <c r="J68" s="56">
        <f>+H68*F68</f>
        <v>0</v>
      </c>
      <c r="K68" s="10">
        <f>+I68+K67</f>
        <v>0</v>
      </c>
    </row>
    <row r="69" spans="1:11" ht="12.75">
      <c r="A69" s="47">
        <f>+E69*H69</f>
        <v>0</v>
      </c>
      <c r="B69" s="48">
        <f>+B68+1</f>
        <v>64</v>
      </c>
      <c r="C69" s="49" t="s">
        <v>95</v>
      </c>
      <c r="D69" s="50" t="s">
        <v>23</v>
      </c>
      <c r="E69" s="40">
        <v>1</v>
      </c>
      <c r="F69" s="40"/>
      <c r="G69" s="53" t="s">
        <v>24</v>
      </c>
      <c r="H69" s="40"/>
      <c r="I69" s="55">
        <f>H69*E69</f>
        <v>0</v>
      </c>
      <c r="J69" s="56">
        <f>+H69*F69</f>
        <v>0</v>
      </c>
      <c r="K69" s="10">
        <f>+I69+K68</f>
        <v>0</v>
      </c>
    </row>
    <row r="70" spans="1:11" ht="12.75">
      <c r="A70" s="47">
        <f>+E70*H70</f>
        <v>0</v>
      </c>
      <c r="B70" s="48">
        <f>+B69+1</f>
        <v>65</v>
      </c>
      <c r="C70" s="59" t="s">
        <v>96</v>
      </c>
      <c r="D70" s="50" t="s">
        <v>47</v>
      </c>
      <c r="E70" s="40">
        <v>5</v>
      </c>
      <c r="F70" s="40"/>
      <c r="G70" s="61" t="s">
        <v>35</v>
      </c>
      <c r="H70" s="40"/>
      <c r="I70" s="55">
        <f>H70*E70</f>
        <v>0</v>
      </c>
      <c r="J70" s="56">
        <f>+H70*F70</f>
        <v>0</v>
      </c>
      <c r="K70" s="10">
        <f>+I70+K69</f>
        <v>0</v>
      </c>
    </row>
    <row r="71" spans="1:11" ht="12.75">
      <c r="A71" s="47">
        <f>+E71*H71</f>
        <v>0</v>
      </c>
      <c r="B71" s="48">
        <f>+B70+1</f>
        <v>66</v>
      </c>
      <c r="C71" s="59" t="s">
        <v>97</v>
      </c>
      <c r="D71" s="50" t="s">
        <v>34</v>
      </c>
      <c r="E71" s="40">
        <v>24.38</v>
      </c>
      <c r="F71" s="40"/>
      <c r="G71" s="61" t="s">
        <v>35</v>
      </c>
      <c r="H71" s="40"/>
      <c r="I71" s="55">
        <f>H71*E71</f>
        <v>0</v>
      </c>
      <c r="J71" s="56">
        <f>+H71*F71</f>
        <v>0</v>
      </c>
      <c r="K71" s="10">
        <f>+I71+K70</f>
        <v>0</v>
      </c>
    </row>
    <row r="72" spans="1:11" ht="12.75">
      <c r="A72" s="47">
        <f>+E72*H72</f>
        <v>0</v>
      </c>
      <c r="B72" s="48">
        <f>+B71+1</f>
        <v>67</v>
      </c>
      <c r="C72" s="59" t="s">
        <v>98</v>
      </c>
      <c r="D72" s="50" t="s">
        <v>34</v>
      </c>
      <c r="E72" s="40">
        <v>0.4</v>
      </c>
      <c r="F72" s="40"/>
      <c r="G72" s="61" t="s">
        <v>35</v>
      </c>
      <c r="H72" s="40"/>
      <c r="I72" s="55">
        <f>H72*E72</f>
        <v>0</v>
      </c>
      <c r="J72" s="56">
        <f>+H72*F72</f>
        <v>0</v>
      </c>
      <c r="K72" s="10">
        <f>+I72+K71</f>
        <v>0</v>
      </c>
    </row>
    <row r="73" spans="1:11" ht="12.75">
      <c r="A73" s="47">
        <f>+E73*H73</f>
        <v>0</v>
      </c>
      <c r="B73" s="48">
        <f>+B72+1</f>
        <v>68</v>
      </c>
      <c r="C73" s="59" t="s">
        <v>99</v>
      </c>
      <c r="D73" s="50" t="s">
        <v>47</v>
      </c>
      <c r="E73" s="40">
        <v>25</v>
      </c>
      <c r="F73" s="40"/>
      <c r="G73" s="61" t="s">
        <v>35</v>
      </c>
      <c r="H73" s="40"/>
      <c r="I73" s="55">
        <f>H73*E73</f>
        <v>0</v>
      </c>
      <c r="J73" s="56">
        <f>+H73*F73</f>
        <v>0</v>
      </c>
      <c r="K73" s="10">
        <f>+I73+K72</f>
        <v>0</v>
      </c>
    </row>
    <row r="74" spans="1:11" ht="12.75">
      <c r="A74" s="47">
        <f>+E74*H74</f>
        <v>0</v>
      </c>
      <c r="B74" s="48">
        <f>+B73+1</f>
        <v>69</v>
      </c>
      <c r="C74" s="59" t="s">
        <v>100</v>
      </c>
      <c r="D74" s="50" t="s">
        <v>47</v>
      </c>
      <c r="E74" s="40">
        <v>5</v>
      </c>
      <c r="F74" s="40"/>
      <c r="G74" s="61" t="s">
        <v>35</v>
      </c>
      <c r="H74" s="40"/>
      <c r="I74" s="55">
        <f>H74*E74</f>
        <v>0</v>
      </c>
      <c r="J74" s="56">
        <f>+H74*F74</f>
        <v>0</v>
      </c>
      <c r="K74" s="10">
        <f>+I74+K73</f>
        <v>0</v>
      </c>
    </row>
    <row r="75" spans="1:11" ht="12.75">
      <c r="A75" s="47">
        <f>+E75*H75</f>
        <v>0</v>
      </c>
      <c r="B75" s="48">
        <f>+B74+1</f>
        <v>70</v>
      </c>
      <c r="C75" s="59" t="s">
        <v>101</v>
      </c>
      <c r="D75" s="50" t="s">
        <v>40</v>
      </c>
      <c r="E75" s="40">
        <v>25</v>
      </c>
      <c r="F75" s="40"/>
      <c r="G75" s="61" t="s">
        <v>35</v>
      </c>
      <c r="H75" s="40"/>
      <c r="I75" s="55">
        <f>H75*E75</f>
        <v>0</v>
      </c>
      <c r="J75" s="56">
        <f>+H75*F75</f>
        <v>0</v>
      </c>
      <c r="K75" s="10">
        <f>+I75+K74</f>
        <v>0</v>
      </c>
    </row>
    <row r="76" spans="1:11" ht="12.75">
      <c r="A76" s="47">
        <f>+E76*H76</f>
        <v>0</v>
      </c>
      <c r="B76" s="48">
        <f>+B75+1</f>
        <v>71</v>
      </c>
      <c r="C76" s="59" t="s">
        <v>102</v>
      </c>
      <c r="D76" s="50" t="s">
        <v>40</v>
      </c>
      <c r="E76" s="40">
        <v>15</v>
      </c>
      <c r="F76" s="40"/>
      <c r="G76" s="61" t="s">
        <v>35</v>
      </c>
      <c r="H76" s="40"/>
      <c r="I76" s="55">
        <f>H76*E76</f>
        <v>0</v>
      </c>
      <c r="J76" s="56">
        <f>+H76*F76</f>
        <v>0</v>
      </c>
      <c r="K76" s="10">
        <f>+I76+K75</f>
        <v>0</v>
      </c>
    </row>
    <row r="77" spans="1:11" ht="12.75">
      <c r="A77" s="47">
        <f>+E77*H77</f>
        <v>0</v>
      </c>
      <c r="B77" s="48">
        <f>+B76+1</f>
        <v>72</v>
      </c>
      <c r="C77" s="59" t="s">
        <v>103</v>
      </c>
      <c r="D77" s="50" t="s">
        <v>34</v>
      </c>
      <c r="E77" s="40">
        <v>15</v>
      </c>
      <c r="F77" s="40"/>
      <c r="G77" s="61" t="s">
        <v>35</v>
      </c>
      <c r="H77" s="40"/>
      <c r="I77" s="55">
        <f>H77*E77</f>
        <v>0</v>
      </c>
      <c r="J77" s="56">
        <f>+H77*F77</f>
        <v>0</v>
      </c>
      <c r="K77" s="10">
        <f>+I77+K76</f>
        <v>0</v>
      </c>
    </row>
    <row r="78" spans="1:11" ht="12.75">
      <c r="A78" s="47">
        <f>+E78*H78</f>
        <v>0</v>
      </c>
      <c r="B78" s="48">
        <f>+B77+1</f>
        <v>73</v>
      </c>
      <c r="C78" s="59" t="s">
        <v>104</v>
      </c>
      <c r="D78" s="50" t="s">
        <v>34</v>
      </c>
      <c r="E78" s="40">
        <v>0.6000000000000001</v>
      </c>
      <c r="F78" s="40"/>
      <c r="G78" s="61" t="s">
        <v>35</v>
      </c>
      <c r="H78" s="40"/>
      <c r="I78" s="55">
        <f>H78*E78</f>
        <v>0</v>
      </c>
      <c r="J78" s="56">
        <f>+H78*F78</f>
        <v>0</v>
      </c>
      <c r="K78" s="10">
        <f>+I78+K77</f>
        <v>0</v>
      </c>
    </row>
    <row r="79" spans="1:11" ht="12.75">
      <c r="A79" s="47">
        <f>+E79*H79</f>
        <v>0</v>
      </c>
      <c r="B79" s="48">
        <f>+B78+1</f>
        <v>74</v>
      </c>
      <c r="C79" s="59" t="s">
        <v>105</v>
      </c>
      <c r="D79" s="50" t="s">
        <v>40</v>
      </c>
      <c r="E79" s="40">
        <v>75</v>
      </c>
      <c r="F79" s="40"/>
      <c r="G79" s="61" t="s">
        <v>35</v>
      </c>
      <c r="H79" s="40"/>
      <c r="I79" s="55">
        <f>H79*E79</f>
        <v>0</v>
      </c>
      <c r="J79" s="56">
        <f>+H79*F79</f>
        <v>0</v>
      </c>
      <c r="K79" s="10">
        <f>+I79+K78</f>
        <v>0</v>
      </c>
    </row>
    <row r="80" spans="1:11" ht="12.75">
      <c r="A80" s="47">
        <f>+E80*H80</f>
        <v>0</v>
      </c>
      <c r="B80" s="48">
        <f>+B79+1</f>
        <v>75</v>
      </c>
      <c r="C80" s="59" t="s">
        <v>106</v>
      </c>
      <c r="D80" s="50" t="s">
        <v>40</v>
      </c>
      <c r="E80" s="40">
        <v>75</v>
      </c>
      <c r="F80" s="40"/>
      <c r="G80" s="61" t="s">
        <v>35</v>
      </c>
      <c r="H80" s="40"/>
      <c r="I80" s="55">
        <f>H80*E80</f>
        <v>0</v>
      </c>
      <c r="J80" s="56">
        <f>+H80*F80</f>
        <v>0</v>
      </c>
      <c r="K80" s="10">
        <f>+I80+K79</f>
        <v>0</v>
      </c>
    </row>
    <row r="81" spans="1:11" ht="12.75">
      <c r="A81" s="47">
        <f>+E81*H81</f>
        <v>0</v>
      </c>
      <c r="B81" s="48">
        <f>+B80+1</f>
        <v>76</v>
      </c>
      <c r="C81" s="59" t="s">
        <v>107</v>
      </c>
      <c r="D81" s="50" t="s">
        <v>40</v>
      </c>
      <c r="E81" s="40">
        <v>3</v>
      </c>
      <c r="F81" s="40"/>
      <c r="G81" s="61" t="s">
        <v>35</v>
      </c>
      <c r="H81" s="40"/>
      <c r="I81" s="55">
        <f>H81*E81</f>
        <v>0</v>
      </c>
      <c r="J81" s="56">
        <f>+H81*F81</f>
        <v>0</v>
      </c>
      <c r="K81" s="10">
        <f>+I81+K80</f>
        <v>0</v>
      </c>
    </row>
    <row r="82" spans="1:11" ht="12.75">
      <c r="A82" s="47">
        <f>+E82*H82</f>
        <v>0</v>
      </c>
      <c r="B82" s="48">
        <f>+B81+1</f>
        <v>77</v>
      </c>
      <c r="C82" s="59" t="s">
        <v>108</v>
      </c>
      <c r="D82" s="50" t="s">
        <v>34</v>
      </c>
      <c r="E82" s="40">
        <v>15</v>
      </c>
      <c r="F82" s="40"/>
      <c r="G82" s="61" t="s">
        <v>35</v>
      </c>
      <c r="H82" s="40"/>
      <c r="I82" s="55">
        <f>H82*E82</f>
        <v>0</v>
      </c>
      <c r="J82" s="56">
        <f>+H82*F82</f>
        <v>0</v>
      </c>
      <c r="K82" s="10">
        <f>+I82+K81</f>
        <v>0</v>
      </c>
    </row>
    <row r="83" spans="1:11" ht="12.75">
      <c r="A83" s="47">
        <f>+E83*H83</f>
        <v>0</v>
      </c>
      <c r="B83" s="48">
        <f>+B82+1</f>
        <v>78</v>
      </c>
      <c r="C83" s="59" t="s">
        <v>109</v>
      </c>
      <c r="D83" s="50" t="s">
        <v>34</v>
      </c>
      <c r="E83" s="40">
        <v>0.30000000000000004</v>
      </c>
      <c r="F83" s="40"/>
      <c r="G83" s="61" t="s">
        <v>35</v>
      </c>
      <c r="H83" s="40"/>
      <c r="I83" s="55">
        <f>H83*E83</f>
        <v>0</v>
      </c>
      <c r="J83" s="56">
        <f>+H83*F83</f>
        <v>0</v>
      </c>
      <c r="K83" s="10">
        <f>+I83+K82</f>
        <v>0</v>
      </c>
    </row>
    <row r="84" spans="1:11" ht="12.75">
      <c r="A84" s="47">
        <f>+E84*H84</f>
        <v>0</v>
      </c>
      <c r="B84" s="48">
        <f>+B83+1</f>
        <v>79</v>
      </c>
      <c r="C84" s="59" t="s">
        <v>110</v>
      </c>
      <c r="D84" s="50" t="s">
        <v>34</v>
      </c>
      <c r="E84" s="40">
        <v>0.30000000000000004</v>
      </c>
      <c r="F84" s="40"/>
      <c r="G84" s="61" t="s">
        <v>35</v>
      </c>
      <c r="H84" s="40"/>
      <c r="I84" s="55">
        <f>H84*E84</f>
        <v>0</v>
      </c>
      <c r="J84" s="56">
        <f>+H84*F84</f>
        <v>0</v>
      </c>
      <c r="K84" s="10">
        <f>+I84+K83</f>
        <v>0</v>
      </c>
    </row>
    <row r="85" spans="1:11" ht="12.75">
      <c r="A85" s="47">
        <f>+E85*H85</f>
        <v>0</v>
      </c>
      <c r="B85" s="48">
        <f>+B84+1</f>
        <v>80</v>
      </c>
      <c r="C85" s="59" t="s">
        <v>111</v>
      </c>
      <c r="D85" s="50" t="s">
        <v>34</v>
      </c>
      <c r="E85" s="40">
        <v>0.30000000000000004</v>
      </c>
      <c r="F85" s="40"/>
      <c r="G85" s="61" t="s">
        <v>35</v>
      </c>
      <c r="H85" s="54"/>
      <c r="I85" s="55">
        <f>H85*E85</f>
        <v>0</v>
      </c>
      <c r="J85" s="56">
        <f>+H85*F85</f>
        <v>0</v>
      </c>
      <c r="K85" s="10">
        <f>+I85+K84</f>
        <v>0</v>
      </c>
    </row>
    <row r="86" spans="1:11" ht="12.75">
      <c r="A86" s="47">
        <f>+E86*H86</f>
        <v>0</v>
      </c>
      <c r="B86" s="48">
        <f>+B85+1</f>
        <v>81</v>
      </c>
      <c r="C86" s="59" t="s">
        <v>112</v>
      </c>
      <c r="D86" s="50" t="s">
        <v>34</v>
      </c>
      <c r="E86" s="40">
        <v>0.30000000000000004</v>
      </c>
      <c r="F86" s="40"/>
      <c r="G86" s="61" t="s">
        <v>35</v>
      </c>
      <c r="H86" s="54"/>
      <c r="I86" s="55">
        <f>H86*E86</f>
        <v>0</v>
      </c>
      <c r="J86" s="56">
        <f>+H86*F86</f>
        <v>0</v>
      </c>
      <c r="K86" s="10">
        <f>+I86+K85</f>
        <v>0</v>
      </c>
    </row>
    <row r="87" spans="1:11" ht="12.75">
      <c r="A87" s="47">
        <f>+E87*H87</f>
        <v>0</v>
      </c>
      <c r="B87" s="48">
        <f>+B86+1</f>
        <v>82</v>
      </c>
      <c r="C87" s="59" t="s">
        <v>113</v>
      </c>
      <c r="D87" s="50" t="s">
        <v>114</v>
      </c>
      <c r="E87" s="40">
        <v>480</v>
      </c>
      <c r="F87" s="40"/>
      <c r="G87" s="61" t="s">
        <v>35</v>
      </c>
      <c r="H87" s="40"/>
      <c r="I87" s="55">
        <f>H87*E87</f>
        <v>0</v>
      </c>
      <c r="J87" s="56">
        <f>+H87*F87</f>
        <v>0</v>
      </c>
      <c r="K87" s="10">
        <f>+I87+K86</f>
        <v>0</v>
      </c>
    </row>
    <row r="88" spans="1:11" ht="12.75">
      <c r="A88" s="47">
        <f>+E88*H88</f>
        <v>0</v>
      </c>
      <c r="B88" s="48">
        <f>+B87+1</f>
        <v>83</v>
      </c>
      <c r="C88" s="59" t="s">
        <v>115</v>
      </c>
      <c r="D88" s="50" t="s">
        <v>114</v>
      </c>
      <c r="E88" s="40">
        <v>120</v>
      </c>
      <c r="F88" s="40"/>
      <c r="G88" s="61" t="s">
        <v>35</v>
      </c>
      <c r="H88" s="40"/>
      <c r="I88" s="55">
        <f>H88*E88</f>
        <v>0</v>
      </c>
      <c r="J88" s="56">
        <f>+H88*F88</f>
        <v>0</v>
      </c>
      <c r="K88" s="10">
        <f>+I88+K87</f>
        <v>0</v>
      </c>
    </row>
    <row r="89" spans="1:11" ht="12.75">
      <c r="A89" s="47">
        <f>+E89*H89</f>
        <v>0</v>
      </c>
      <c r="B89" s="48">
        <f>+B88+1</f>
        <v>84</v>
      </c>
      <c r="C89" s="59" t="s">
        <v>116</v>
      </c>
      <c r="D89" s="50" t="s">
        <v>114</v>
      </c>
      <c r="E89" s="40">
        <v>480</v>
      </c>
      <c r="F89" s="40"/>
      <c r="G89" s="61" t="s">
        <v>35</v>
      </c>
      <c r="H89" s="54"/>
      <c r="I89" s="55">
        <f>H89*E89</f>
        <v>0</v>
      </c>
      <c r="J89" s="56">
        <f>+H89*F89</f>
        <v>0</v>
      </c>
      <c r="K89" s="10">
        <f>+I89+K88</f>
        <v>0</v>
      </c>
    </row>
    <row r="90" spans="1:11" ht="12.75">
      <c r="A90" s="47">
        <f>+E90*H90</f>
        <v>0</v>
      </c>
      <c r="B90" s="48">
        <f>+B89+1</f>
        <v>85</v>
      </c>
      <c r="C90" s="59" t="s">
        <v>115</v>
      </c>
      <c r="D90" s="50" t="s">
        <v>114</v>
      </c>
      <c r="E90" s="40">
        <v>120</v>
      </c>
      <c r="F90" s="40"/>
      <c r="G90" s="61" t="s">
        <v>35</v>
      </c>
      <c r="H90" s="54"/>
      <c r="I90" s="55">
        <f>H90*E90</f>
        <v>0</v>
      </c>
      <c r="J90" s="56">
        <f>+H90*F90</f>
        <v>0</v>
      </c>
      <c r="K90" s="10">
        <f>+I90+K89</f>
        <v>0</v>
      </c>
    </row>
    <row r="91" spans="1:11" ht="12.75">
      <c r="A91" s="47">
        <f>+E91*H91</f>
        <v>0</v>
      </c>
      <c r="B91" s="48">
        <f>+B90+1</f>
        <v>86</v>
      </c>
      <c r="C91" s="59" t="s">
        <v>117</v>
      </c>
      <c r="D91" s="50" t="s">
        <v>114</v>
      </c>
      <c r="E91" s="40">
        <v>791.2</v>
      </c>
      <c r="F91" s="40"/>
      <c r="G91" s="61" t="s">
        <v>35</v>
      </c>
      <c r="H91" s="40"/>
      <c r="I91" s="55">
        <f>H91*E91</f>
        <v>0</v>
      </c>
      <c r="J91" s="56">
        <f>+H91*F91</f>
        <v>0</v>
      </c>
      <c r="K91" s="10">
        <f>+I91+K90</f>
        <v>0</v>
      </c>
    </row>
    <row r="92" spans="1:11" ht="12.75">
      <c r="A92" s="47">
        <f>+E92*H92</f>
        <v>0</v>
      </c>
      <c r="B92" s="48">
        <f>+B91+1</f>
        <v>87</v>
      </c>
      <c r="C92" s="63" t="s">
        <v>118</v>
      </c>
      <c r="D92" s="50" t="s">
        <v>34</v>
      </c>
      <c r="E92" s="40">
        <v>36.92</v>
      </c>
      <c r="F92" s="40"/>
      <c r="G92" s="61" t="s">
        <v>35</v>
      </c>
      <c r="H92" s="40"/>
      <c r="I92" s="55">
        <f>H92*E92</f>
        <v>0</v>
      </c>
      <c r="J92" s="56">
        <f>+H92*F92</f>
        <v>0</v>
      </c>
      <c r="K92" s="10">
        <f>+I92+K91</f>
        <v>0</v>
      </c>
    </row>
    <row r="93" spans="1:11" ht="12.75">
      <c r="A93" s="47">
        <f>+E93*H93</f>
        <v>0</v>
      </c>
      <c r="B93" s="48">
        <f>+B92+1</f>
        <v>88</v>
      </c>
      <c r="C93" s="63" t="s">
        <v>119</v>
      </c>
      <c r="D93" s="50" t="s">
        <v>34</v>
      </c>
      <c r="E93" s="40">
        <v>74.03</v>
      </c>
      <c r="F93" s="40"/>
      <c r="G93" s="61" t="s">
        <v>35</v>
      </c>
      <c r="H93" s="40"/>
      <c r="I93" s="55">
        <f>H93*E93</f>
        <v>0</v>
      </c>
      <c r="J93" s="56">
        <f>+H93*F93</f>
        <v>0</v>
      </c>
      <c r="K93" s="10">
        <f>+I93+K92</f>
        <v>0</v>
      </c>
    </row>
    <row r="94" spans="1:11" ht="12.75">
      <c r="A94" s="47">
        <f>+E94*H94</f>
        <v>0</v>
      </c>
      <c r="B94" s="48">
        <f>+B93+1</f>
        <v>89</v>
      </c>
      <c r="C94" s="64" t="s">
        <v>120</v>
      </c>
      <c r="D94" s="50" t="s">
        <v>121</v>
      </c>
      <c r="E94" s="40">
        <v>1957.89</v>
      </c>
      <c r="F94" s="40"/>
      <c r="G94" s="61" t="s">
        <v>35</v>
      </c>
      <c r="H94" s="40"/>
      <c r="I94" s="55">
        <f>H94*E94</f>
        <v>0</v>
      </c>
      <c r="J94" s="56">
        <f>+H94*F94</f>
        <v>0</v>
      </c>
      <c r="K94" s="10">
        <f>+I94+K93</f>
        <v>0</v>
      </c>
    </row>
    <row r="95" spans="1:11" ht="12.75">
      <c r="A95" s="47">
        <f>+E95*H95</f>
        <v>0</v>
      </c>
      <c r="B95" s="48">
        <f>+B94+1</f>
        <v>90</v>
      </c>
      <c r="C95" s="64" t="s">
        <v>122</v>
      </c>
      <c r="D95" s="50" t="s">
        <v>121</v>
      </c>
      <c r="E95" s="40">
        <f>+E94</f>
        <v>1957.89</v>
      </c>
      <c r="F95" s="40"/>
      <c r="G95" s="61" t="s">
        <v>35</v>
      </c>
      <c r="H95" s="40"/>
      <c r="I95" s="55">
        <f>H95*E95</f>
        <v>0</v>
      </c>
      <c r="J95" s="56">
        <f>+H95*F95</f>
        <v>0</v>
      </c>
      <c r="K95" s="10">
        <f>+I95+K94</f>
        <v>0</v>
      </c>
    </row>
    <row r="96" spans="1:11" ht="12.75">
      <c r="A96" s="47">
        <f>+E96*H96</f>
        <v>0</v>
      </c>
      <c r="B96" s="48">
        <f>+B95+1</f>
        <v>91</v>
      </c>
      <c r="C96" s="64" t="s">
        <v>123</v>
      </c>
      <c r="D96" s="50" t="s">
        <v>114</v>
      </c>
      <c r="E96" s="40">
        <v>1000</v>
      </c>
      <c r="F96" s="40"/>
      <c r="G96" s="61" t="s">
        <v>35</v>
      </c>
      <c r="H96" s="40"/>
      <c r="I96" s="55">
        <f>H96*E96</f>
        <v>0</v>
      </c>
      <c r="J96" s="56">
        <f>+H96*F96</f>
        <v>0</v>
      </c>
      <c r="K96" s="10">
        <f>+I96+K95</f>
        <v>0</v>
      </c>
    </row>
    <row r="97" spans="1:11" ht="12.75">
      <c r="A97" s="47">
        <f>+E97*H97</f>
        <v>0</v>
      </c>
      <c r="B97" s="48">
        <f>+B96+1</f>
        <v>92</v>
      </c>
      <c r="C97" s="64" t="s">
        <v>124</v>
      </c>
      <c r="D97" s="65" t="s">
        <v>114</v>
      </c>
      <c r="E97" s="40">
        <v>250</v>
      </c>
      <c r="F97" s="40"/>
      <c r="G97" s="61" t="s">
        <v>35</v>
      </c>
      <c r="H97" s="40"/>
      <c r="I97" s="55">
        <f>H97*E97</f>
        <v>0</v>
      </c>
      <c r="J97" s="56">
        <f>+H97*F97</f>
        <v>0</v>
      </c>
      <c r="K97" s="10">
        <f>+I97+K96</f>
        <v>0</v>
      </c>
    </row>
    <row r="98" spans="1:11" ht="12.75">
      <c r="A98" s="47">
        <f>+E98*H98</f>
        <v>0</v>
      </c>
      <c r="B98" s="48">
        <f>+B97+1</f>
        <v>93</v>
      </c>
      <c r="C98" s="64" t="s">
        <v>125</v>
      </c>
      <c r="D98" s="65" t="s">
        <v>114</v>
      </c>
      <c r="E98" s="40">
        <v>150</v>
      </c>
      <c r="F98" s="40"/>
      <c r="G98" s="61" t="s">
        <v>35</v>
      </c>
      <c r="H98" s="40"/>
      <c r="I98" s="55">
        <f>H98*E98</f>
        <v>0</v>
      </c>
      <c r="J98" s="56">
        <f>+H98*F98</f>
        <v>0</v>
      </c>
      <c r="K98" s="10">
        <f>+I98+K97</f>
        <v>0</v>
      </c>
    </row>
    <row r="99" spans="1:11" ht="12.75">
      <c r="A99" s="47">
        <f>+E99*H99</f>
        <v>0</v>
      </c>
      <c r="B99" s="48">
        <f>+B98+1</f>
        <v>94</v>
      </c>
      <c r="C99" s="66" t="s">
        <v>126</v>
      </c>
      <c r="D99" s="50" t="s">
        <v>37</v>
      </c>
      <c r="E99" s="40">
        <v>0.92</v>
      </c>
      <c r="F99" s="40"/>
      <c r="G99" s="61" t="s">
        <v>35</v>
      </c>
      <c r="H99" s="40"/>
      <c r="I99" s="55">
        <f>H99*E99</f>
        <v>0</v>
      </c>
      <c r="J99" s="56">
        <f>+H99*F99</f>
        <v>0</v>
      </c>
      <c r="K99" s="10">
        <f>+I99+K98</f>
        <v>0</v>
      </c>
    </row>
    <row r="100" spans="1:11" ht="12.75">
      <c r="A100" s="47">
        <f>+E100*H100</f>
        <v>0</v>
      </c>
      <c r="B100" s="48">
        <f>+B99+1</f>
        <v>95</v>
      </c>
      <c r="C100" s="67" t="s">
        <v>127</v>
      </c>
      <c r="D100" s="50" t="s">
        <v>37</v>
      </c>
      <c r="E100" s="40">
        <v>1.2</v>
      </c>
      <c r="F100" s="40">
        <f>+E100</f>
        <v>1.2</v>
      </c>
      <c r="G100" s="61" t="s">
        <v>35</v>
      </c>
      <c r="H100" s="40"/>
      <c r="I100" s="55">
        <f>H100*E100</f>
        <v>0</v>
      </c>
      <c r="J100" s="56">
        <f>+H100*F100</f>
        <v>0</v>
      </c>
      <c r="K100" s="10">
        <f>+I100+K99</f>
        <v>0</v>
      </c>
    </row>
    <row r="101" spans="1:11" ht="12.75">
      <c r="A101" s="47">
        <f>+E101*H101</f>
        <v>0</v>
      </c>
      <c r="B101" s="48">
        <f>+B100+1</f>
        <v>96</v>
      </c>
      <c r="C101" s="64" t="s">
        <v>128</v>
      </c>
      <c r="D101" s="50" t="s">
        <v>129</v>
      </c>
      <c r="E101" s="40">
        <v>180</v>
      </c>
      <c r="F101" s="40">
        <f>+E101</f>
        <v>180</v>
      </c>
      <c r="G101" s="61" t="s">
        <v>35</v>
      </c>
      <c r="H101" s="40"/>
      <c r="I101" s="55">
        <f>H101*E101</f>
        <v>0</v>
      </c>
      <c r="J101" s="56">
        <f>+H101*F101</f>
        <v>0</v>
      </c>
      <c r="K101" s="10">
        <f>+I101+K100</f>
        <v>0</v>
      </c>
    </row>
    <row r="102" spans="1:11" ht="12.75">
      <c r="A102" s="47">
        <f>+E102*H102</f>
        <v>0</v>
      </c>
      <c r="B102" s="48">
        <f>+B101+1</f>
        <v>97</v>
      </c>
      <c r="C102" s="64" t="s">
        <v>130</v>
      </c>
      <c r="D102" s="50" t="s">
        <v>40</v>
      </c>
      <c r="E102" s="40">
        <v>5</v>
      </c>
      <c r="F102" s="40">
        <f>+E102</f>
        <v>5</v>
      </c>
      <c r="G102" s="61" t="s">
        <v>35</v>
      </c>
      <c r="H102" s="40"/>
      <c r="I102" s="55">
        <f>H102*E102</f>
        <v>0</v>
      </c>
      <c r="J102" s="56">
        <f>+H102*F102</f>
        <v>0</v>
      </c>
      <c r="K102" s="10">
        <f>+I102+K101</f>
        <v>0</v>
      </c>
    </row>
    <row r="103" spans="1:11" ht="12.75">
      <c r="A103" s="47">
        <f>+E103*H103</f>
        <v>0</v>
      </c>
      <c r="B103" s="48">
        <f>+B102+1</f>
        <v>98</v>
      </c>
      <c r="C103" s="64" t="s">
        <v>131</v>
      </c>
      <c r="D103" s="50" t="s">
        <v>37</v>
      </c>
      <c r="E103" s="40">
        <v>1</v>
      </c>
      <c r="F103" s="40"/>
      <c r="G103" s="61" t="s">
        <v>35</v>
      </c>
      <c r="H103" s="40"/>
      <c r="I103" s="55">
        <f>H103*E103</f>
        <v>0</v>
      </c>
      <c r="J103" s="56">
        <f>+H103*F103</f>
        <v>0</v>
      </c>
      <c r="K103" s="10">
        <f>+I103+K102</f>
        <v>0</v>
      </c>
    </row>
    <row r="104" spans="1:11" ht="12.75">
      <c r="A104" s="47">
        <f>+E104*H104</f>
        <v>0</v>
      </c>
      <c r="B104" s="48">
        <f>+B103+1</f>
        <v>99</v>
      </c>
      <c r="C104" s="68" t="s">
        <v>132</v>
      </c>
      <c r="D104" s="50" t="s">
        <v>34</v>
      </c>
      <c r="E104" s="40">
        <v>33.52</v>
      </c>
      <c r="F104" s="40"/>
      <c r="G104" s="53" t="s">
        <v>38</v>
      </c>
      <c r="H104" s="40"/>
      <c r="I104" s="55">
        <f>H104*E104</f>
        <v>0</v>
      </c>
      <c r="J104" s="56">
        <f>+H104*F104</f>
        <v>0</v>
      </c>
      <c r="K104" s="10">
        <f>+I104+K103</f>
        <v>0</v>
      </c>
    </row>
    <row r="105" spans="1:11" ht="12.75">
      <c r="A105" s="47">
        <f>+E105*H105</f>
        <v>0</v>
      </c>
      <c r="B105" s="48">
        <f>+B104+1</f>
        <v>100</v>
      </c>
      <c r="C105" s="69" t="s">
        <v>133</v>
      </c>
      <c r="D105" s="50" t="s">
        <v>34</v>
      </c>
      <c r="E105" s="40">
        <v>89.96</v>
      </c>
      <c r="F105" s="40"/>
      <c r="G105" s="53" t="s">
        <v>38</v>
      </c>
      <c r="H105" s="40"/>
      <c r="I105" s="55">
        <f>H105*E105</f>
        <v>0</v>
      </c>
      <c r="J105" s="56">
        <f>+H105*F105</f>
        <v>0</v>
      </c>
      <c r="K105" s="10">
        <f>+I105+K104</f>
        <v>0</v>
      </c>
    </row>
    <row r="106" spans="1:11" ht="12.75">
      <c r="A106" s="47">
        <f>+E106*H106</f>
        <v>0</v>
      </c>
      <c r="B106" s="48">
        <f>+B105+1</f>
        <v>101</v>
      </c>
      <c r="C106" s="64" t="s">
        <v>134</v>
      </c>
      <c r="D106" s="50" t="s">
        <v>40</v>
      </c>
      <c r="E106" s="40">
        <v>31</v>
      </c>
      <c r="F106" s="40"/>
      <c r="G106" s="53" t="s">
        <v>38</v>
      </c>
      <c r="H106" s="40"/>
      <c r="I106" s="55">
        <f>H106*E106</f>
        <v>0</v>
      </c>
      <c r="J106" s="56">
        <f>+H106*F106</f>
        <v>0</v>
      </c>
      <c r="K106" s="10">
        <f>+I106+K105</f>
        <v>0</v>
      </c>
    </row>
    <row r="107" spans="1:11" ht="12.75">
      <c r="A107" s="47">
        <f>+E107*H107</f>
        <v>0</v>
      </c>
      <c r="B107" s="48">
        <f>+B106+1</f>
        <v>102</v>
      </c>
      <c r="C107" s="69" t="s">
        <v>135</v>
      </c>
      <c r="D107" s="50" t="s">
        <v>34</v>
      </c>
      <c r="E107" s="40">
        <v>2.19</v>
      </c>
      <c r="F107" s="40"/>
      <c r="G107" s="53" t="s">
        <v>38</v>
      </c>
      <c r="H107" s="40"/>
      <c r="I107" s="55">
        <f>H107*E107</f>
        <v>0</v>
      </c>
      <c r="J107" s="56">
        <f>+H107*F107</f>
        <v>0</v>
      </c>
      <c r="K107" s="10">
        <f>+I107+K106</f>
        <v>0</v>
      </c>
    </row>
    <row r="108" spans="1:11" ht="12.75">
      <c r="A108" s="47">
        <f>+E108*H108</f>
        <v>0</v>
      </c>
      <c r="B108" s="48">
        <f>+B107+1</f>
        <v>103</v>
      </c>
      <c r="C108" s="69" t="s">
        <v>136</v>
      </c>
      <c r="D108" s="50" t="s">
        <v>34</v>
      </c>
      <c r="E108" s="40">
        <v>4.78</v>
      </c>
      <c r="F108" s="40"/>
      <c r="G108" s="53" t="s">
        <v>38</v>
      </c>
      <c r="H108" s="40"/>
      <c r="I108" s="55">
        <f>H108*E108</f>
        <v>0</v>
      </c>
      <c r="J108" s="56">
        <f>+H108*F108</f>
        <v>0</v>
      </c>
      <c r="K108" s="10">
        <f>+I108+K107</f>
        <v>0</v>
      </c>
    </row>
    <row r="109" spans="1:11" ht="12.75">
      <c r="A109" s="47">
        <f>+E109*H109</f>
        <v>0</v>
      </c>
      <c r="B109" s="48">
        <f>+B108+1</f>
        <v>104</v>
      </c>
      <c r="C109" s="69" t="s">
        <v>137</v>
      </c>
      <c r="D109" s="50" t="s">
        <v>23</v>
      </c>
      <c r="E109" s="40">
        <v>1</v>
      </c>
      <c r="F109" s="40"/>
      <c r="G109" s="53" t="s">
        <v>24</v>
      </c>
      <c r="H109" s="40"/>
      <c r="I109" s="55">
        <f>H109*E109</f>
        <v>0</v>
      </c>
      <c r="J109" s="56">
        <f>+H109*F109</f>
        <v>0</v>
      </c>
      <c r="K109" s="10">
        <f>+I109+K108</f>
        <v>0</v>
      </c>
    </row>
    <row r="110" spans="1:11" ht="12.75">
      <c r="A110" s="47">
        <f>+E110*H110</f>
        <v>0</v>
      </c>
      <c r="B110" s="48">
        <f>+B109+1</f>
        <v>105</v>
      </c>
      <c r="C110" s="64" t="s">
        <v>138</v>
      </c>
      <c r="D110" s="50" t="s">
        <v>34</v>
      </c>
      <c r="E110" s="40">
        <v>3.4</v>
      </c>
      <c r="F110" s="40"/>
      <c r="G110" s="53" t="s">
        <v>38</v>
      </c>
      <c r="H110" s="40"/>
      <c r="I110" s="55">
        <f>H110*E110</f>
        <v>0</v>
      </c>
      <c r="J110" s="56">
        <f>+H110*F110</f>
        <v>0</v>
      </c>
      <c r="K110" s="10">
        <f>+I110+K109</f>
        <v>0</v>
      </c>
    </row>
    <row r="111" spans="1:11" ht="12.75">
      <c r="A111" s="47">
        <f>+E111*H111</f>
        <v>0</v>
      </c>
      <c r="B111" s="48">
        <f>+B110+1</f>
        <v>106</v>
      </c>
      <c r="C111" s="64" t="s">
        <v>139</v>
      </c>
      <c r="D111" s="50" t="s">
        <v>40</v>
      </c>
      <c r="E111" s="40">
        <v>1</v>
      </c>
      <c r="F111" s="40"/>
      <c r="G111" s="53" t="s">
        <v>38</v>
      </c>
      <c r="H111" s="40"/>
      <c r="I111" s="55">
        <f>H111*E111</f>
        <v>0</v>
      </c>
      <c r="J111" s="56">
        <f>+H111*F111</f>
        <v>0</v>
      </c>
      <c r="K111" s="10">
        <f>+I111+K110</f>
        <v>0</v>
      </c>
    </row>
    <row r="112" spans="1:11" ht="12.75">
      <c r="A112" s="47">
        <f>+E112*H112</f>
        <v>0</v>
      </c>
      <c r="B112" s="48">
        <f>+B111+1</f>
        <v>107</v>
      </c>
      <c r="C112" s="64" t="s">
        <v>140</v>
      </c>
      <c r="D112" s="50" t="s">
        <v>40</v>
      </c>
      <c r="E112" s="40">
        <v>1</v>
      </c>
      <c r="F112" s="40"/>
      <c r="G112" s="53" t="s">
        <v>38</v>
      </c>
      <c r="H112" s="40"/>
      <c r="I112" s="55">
        <f>H112*E112</f>
        <v>0</v>
      </c>
      <c r="J112" s="56">
        <f>+H112*F112</f>
        <v>0</v>
      </c>
      <c r="K112" s="10">
        <f>+I112+K111</f>
        <v>0</v>
      </c>
    </row>
    <row r="113" spans="1:11" ht="12.75">
      <c r="A113" s="47">
        <f>+E113*H113</f>
        <v>0</v>
      </c>
      <c r="B113" s="48">
        <f>+B112+1</f>
        <v>108</v>
      </c>
      <c r="C113" s="70" t="s">
        <v>141</v>
      </c>
      <c r="D113" s="50" t="s">
        <v>23</v>
      </c>
      <c r="E113" s="40">
        <v>1</v>
      </c>
      <c r="F113" s="40"/>
      <c r="G113" s="53" t="s">
        <v>24</v>
      </c>
      <c r="H113" s="40"/>
      <c r="I113" s="55">
        <f>H113*E113</f>
        <v>0</v>
      </c>
      <c r="J113" s="56">
        <f>+H113*F113</f>
        <v>0</v>
      </c>
      <c r="K113" s="10">
        <f>+I113+K112</f>
        <v>0</v>
      </c>
    </row>
    <row r="114" spans="1:11" ht="12.75">
      <c r="A114" s="47">
        <f>+E114*H114</f>
        <v>0</v>
      </c>
      <c r="B114" s="48">
        <f>+B113+1</f>
        <v>109</v>
      </c>
      <c r="C114" s="64" t="s">
        <v>142</v>
      </c>
      <c r="D114" s="50" t="s">
        <v>40</v>
      </c>
      <c r="E114" s="40">
        <v>3</v>
      </c>
      <c r="F114" s="40"/>
      <c r="G114" s="61" t="s">
        <v>35</v>
      </c>
      <c r="H114" s="40"/>
      <c r="I114" s="55">
        <f>H114*E114</f>
        <v>0</v>
      </c>
      <c r="J114" s="56">
        <f>+H114*F114</f>
        <v>0</v>
      </c>
      <c r="K114" s="10">
        <f>+I114+K113</f>
        <v>0</v>
      </c>
    </row>
    <row r="115" spans="1:11" ht="12.75">
      <c r="A115" s="47">
        <f>+E115*H115</f>
        <v>0</v>
      </c>
      <c r="B115" s="48">
        <f>+B114+1</f>
        <v>110</v>
      </c>
      <c r="C115" s="64" t="s">
        <v>143</v>
      </c>
      <c r="D115" s="50" t="s">
        <v>40</v>
      </c>
      <c r="E115" s="40">
        <v>3</v>
      </c>
      <c r="F115" s="40"/>
      <c r="G115" s="61" t="s">
        <v>35</v>
      </c>
      <c r="H115" s="40"/>
      <c r="I115" s="55">
        <f>H115*E115</f>
        <v>0</v>
      </c>
      <c r="J115" s="56">
        <f>+H115*F115</f>
        <v>0</v>
      </c>
      <c r="K115" s="10">
        <f>+I115+K114</f>
        <v>0</v>
      </c>
    </row>
    <row r="116" spans="1:11" ht="12.75">
      <c r="A116" s="47">
        <f>+E116*H116</f>
        <v>0</v>
      </c>
      <c r="B116" s="48">
        <f>+B115+1</f>
        <v>111</v>
      </c>
      <c r="C116" s="64" t="s">
        <v>144</v>
      </c>
      <c r="D116" s="50" t="s">
        <v>40</v>
      </c>
      <c r="E116" s="40">
        <v>3</v>
      </c>
      <c r="F116" s="40"/>
      <c r="G116" s="61" t="s">
        <v>35</v>
      </c>
      <c r="H116" s="40"/>
      <c r="I116" s="55">
        <f>H116*E116</f>
        <v>0</v>
      </c>
      <c r="J116" s="56">
        <f>+H116*F116</f>
        <v>0</v>
      </c>
      <c r="K116" s="10">
        <f>+I116+K115</f>
        <v>0</v>
      </c>
    </row>
    <row r="117" spans="1:11" ht="12.75">
      <c r="A117" s="47">
        <f>+E117*H117</f>
        <v>0</v>
      </c>
      <c r="B117" s="48">
        <f>+B116+1</f>
        <v>112</v>
      </c>
      <c r="C117" s="64" t="s">
        <v>145</v>
      </c>
      <c r="D117" s="50" t="s">
        <v>40</v>
      </c>
      <c r="E117" s="40">
        <v>50</v>
      </c>
      <c r="F117" s="40"/>
      <c r="G117" s="61" t="s">
        <v>35</v>
      </c>
      <c r="H117" s="40"/>
      <c r="I117" s="55">
        <f>H117*E117</f>
        <v>0</v>
      </c>
      <c r="J117" s="56">
        <f>+H117*F117</f>
        <v>0</v>
      </c>
      <c r="K117" s="10">
        <f>+I117+K116</f>
        <v>0</v>
      </c>
    </row>
    <row r="118" spans="1:11" ht="12.75">
      <c r="A118" s="47">
        <f>+E118*H118</f>
        <v>0</v>
      </c>
      <c r="B118" s="48">
        <f>+B117+1</f>
        <v>113</v>
      </c>
      <c r="C118" s="64" t="s">
        <v>146</v>
      </c>
      <c r="D118" s="50" t="s">
        <v>40</v>
      </c>
      <c r="E118" s="40">
        <v>1</v>
      </c>
      <c r="F118" s="40"/>
      <c r="G118" s="61" t="s">
        <v>35</v>
      </c>
      <c r="H118" s="40"/>
      <c r="I118" s="55">
        <f>H118*E118</f>
        <v>0</v>
      </c>
      <c r="J118" s="56">
        <f>+H118*F118</f>
        <v>0</v>
      </c>
      <c r="K118" s="10">
        <f>+I118+K117</f>
        <v>0</v>
      </c>
    </row>
    <row r="119" spans="1:11" ht="12.75">
      <c r="A119" s="47">
        <f>+E119*H119</f>
        <v>0</v>
      </c>
      <c r="B119" s="48">
        <f>+B118+1</f>
        <v>114</v>
      </c>
      <c r="C119" s="64" t="s">
        <v>147</v>
      </c>
      <c r="D119" s="50" t="s">
        <v>40</v>
      </c>
      <c r="E119" s="40">
        <v>3</v>
      </c>
      <c r="F119" s="40"/>
      <c r="G119" s="61" t="s">
        <v>35</v>
      </c>
      <c r="H119" s="40"/>
      <c r="I119" s="55">
        <f>H119*E119</f>
        <v>0</v>
      </c>
      <c r="J119" s="56">
        <f>+H119*F119</f>
        <v>0</v>
      </c>
      <c r="K119" s="10">
        <f>+I119+K118</f>
        <v>0</v>
      </c>
    </row>
    <row r="120" spans="1:11" ht="12.75">
      <c r="A120" s="47">
        <f>+E120*H120</f>
        <v>0</v>
      </c>
      <c r="B120" s="48">
        <f>+B119+1</f>
        <v>115</v>
      </c>
      <c r="C120" s="64" t="s">
        <v>148</v>
      </c>
      <c r="D120" s="50" t="s">
        <v>40</v>
      </c>
      <c r="E120" s="40">
        <v>3</v>
      </c>
      <c r="F120" s="40"/>
      <c r="G120" s="61" t="s">
        <v>35</v>
      </c>
      <c r="H120" s="40"/>
      <c r="I120" s="55">
        <f>H120*E120</f>
        <v>0</v>
      </c>
      <c r="J120" s="56">
        <f>+H120*F120</f>
        <v>0</v>
      </c>
      <c r="K120" s="10">
        <f>+I120+K119</f>
        <v>0</v>
      </c>
    </row>
    <row r="121" spans="1:11" ht="12.75">
      <c r="A121" s="47">
        <f>+E121*H121</f>
        <v>0</v>
      </c>
      <c r="B121" s="48">
        <f>+B120+1</f>
        <v>116</v>
      </c>
      <c r="C121" s="64" t="s">
        <v>149</v>
      </c>
      <c r="D121" s="50" t="s">
        <v>23</v>
      </c>
      <c r="E121" s="40">
        <v>1</v>
      </c>
      <c r="F121" s="40"/>
      <c r="G121" s="53" t="s">
        <v>24</v>
      </c>
      <c r="H121" s="40"/>
      <c r="I121" s="55">
        <f>H121*E121</f>
        <v>0</v>
      </c>
      <c r="J121" s="56">
        <f>+H121*F121</f>
        <v>0</v>
      </c>
      <c r="K121" s="10">
        <f>+I121+K120</f>
        <v>0</v>
      </c>
    </row>
    <row r="122" spans="1:11" ht="12.75">
      <c r="A122" s="47">
        <f>+E122*H122</f>
        <v>0</v>
      </c>
      <c r="B122" s="48">
        <f>+B121+1</f>
        <v>117</v>
      </c>
      <c r="C122" s="64" t="s">
        <v>150</v>
      </c>
      <c r="D122" s="50" t="s">
        <v>40</v>
      </c>
      <c r="E122" s="40">
        <v>3</v>
      </c>
      <c r="F122" s="40"/>
      <c r="G122" s="61" t="s">
        <v>35</v>
      </c>
      <c r="H122" s="40"/>
      <c r="I122" s="55">
        <f>H122*E122</f>
        <v>0</v>
      </c>
      <c r="J122" s="56">
        <f>+H122*F122</f>
        <v>0</v>
      </c>
      <c r="K122" s="10">
        <f>+I122+K121</f>
        <v>0</v>
      </c>
    </row>
    <row r="123" spans="1:11" ht="12.75">
      <c r="A123" s="47">
        <f>+E123*H123</f>
        <v>0</v>
      </c>
      <c r="B123" s="48">
        <f>+B122+1</f>
        <v>118</v>
      </c>
      <c r="C123" s="64" t="s">
        <v>151</v>
      </c>
      <c r="D123" s="50" t="s">
        <v>34</v>
      </c>
      <c r="E123" s="40">
        <v>2.15</v>
      </c>
      <c r="F123" s="40"/>
      <c r="G123" s="53" t="s">
        <v>38</v>
      </c>
      <c r="H123" s="40"/>
      <c r="I123" s="55">
        <f>H123*E123</f>
        <v>0</v>
      </c>
      <c r="J123" s="56">
        <f>+H123*F123</f>
        <v>0</v>
      </c>
      <c r="K123" s="10">
        <f>+I123+K122</f>
        <v>0</v>
      </c>
    </row>
    <row r="124" spans="1:11" ht="12.75">
      <c r="A124" s="47">
        <f>+E124*H124</f>
        <v>0</v>
      </c>
      <c r="B124" s="48">
        <f>+B123+1</f>
        <v>119</v>
      </c>
      <c r="C124" s="64" t="s">
        <v>152</v>
      </c>
      <c r="D124" s="50" t="s">
        <v>34</v>
      </c>
      <c r="E124" s="40">
        <v>2.15</v>
      </c>
      <c r="F124" s="40"/>
      <c r="G124" s="53" t="s">
        <v>38</v>
      </c>
      <c r="H124" s="40"/>
      <c r="I124" s="55">
        <f>H124*E124</f>
        <v>0</v>
      </c>
      <c r="J124" s="56">
        <f>+H124*F124</f>
        <v>0</v>
      </c>
      <c r="K124" s="10">
        <f>+I124+K123</f>
        <v>0</v>
      </c>
    </row>
    <row r="125" spans="1:11" ht="12.75">
      <c r="A125" s="47">
        <f>+E125*H125</f>
        <v>0</v>
      </c>
      <c r="B125" s="48">
        <f>+B124+1</f>
        <v>120</v>
      </c>
      <c r="C125" s="64" t="s">
        <v>153</v>
      </c>
      <c r="D125" s="50" t="s">
        <v>34</v>
      </c>
      <c r="E125" s="40">
        <v>10.63</v>
      </c>
      <c r="F125" s="40">
        <f>+E125</f>
        <v>10.63</v>
      </c>
      <c r="G125" s="53" t="s">
        <v>38</v>
      </c>
      <c r="H125" s="40"/>
      <c r="I125" s="55">
        <f>H125*E125</f>
        <v>0</v>
      </c>
      <c r="J125" s="56">
        <f>+H125*F125</f>
        <v>0</v>
      </c>
      <c r="K125" s="10">
        <f>+I125+K124</f>
        <v>0</v>
      </c>
    </row>
    <row r="126" spans="1:11" ht="12.75">
      <c r="A126" s="47">
        <f>+E126*H126</f>
        <v>0</v>
      </c>
      <c r="B126" s="48">
        <f>+B125+1</f>
        <v>121</v>
      </c>
      <c r="C126" s="64" t="s">
        <v>154</v>
      </c>
      <c r="D126" s="50" t="s">
        <v>34</v>
      </c>
      <c r="E126" s="40">
        <v>4.32</v>
      </c>
      <c r="F126" s="40">
        <f>+E126</f>
        <v>4.32</v>
      </c>
      <c r="G126" s="53" t="s">
        <v>38</v>
      </c>
      <c r="H126" s="40"/>
      <c r="I126" s="55">
        <f>H126*E126</f>
        <v>0</v>
      </c>
      <c r="J126" s="56">
        <f>+H126*F126</f>
        <v>0</v>
      </c>
      <c r="K126" s="10">
        <f>+I126+K125</f>
        <v>0</v>
      </c>
    </row>
    <row r="127" spans="1:11" ht="12.75">
      <c r="A127" s="47">
        <f>+E127*H127</f>
        <v>0</v>
      </c>
      <c r="B127" s="48">
        <f>+B126+1</f>
        <v>122</v>
      </c>
      <c r="C127" s="69" t="s">
        <v>155</v>
      </c>
      <c r="D127" s="50" t="s">
        <v>40</v>
      </c>
      <c r="E127" s="40">
        <v>1</v>
      </c>
      <c r="F127" s="40">
        <f>+E127</f>
        <v>1</v>
      </c>
      <c r="G127" s="53" t="s">
        <v>38</v>
      </c>
      <c r="H127" s="40"/>
      <c r="I127" s="55">
        <f>H127*E127</f>
        <v>0</v>
      </c>
      <c r="J127" s="56">
        <f>+H127*F127</f>
        <v>0</v>
      </c>
      <c r="K127" s="10">
        <f>+I127+K126</f>
        <v>0</v>
      </c>
    </row>
    <row r="128" spans="1:11" ht="12.75">
      <c r="A128" s="47">
        <f>+E128*H128</f>
        <v>0</v>
      </c>
      <c r="B128" s="48">
        <f>+B127+1</f>
        <v>123</v>
      </c>
      <c r="C128" s="64" t="s">
        <v>156</v>
      </c>
      <c r="D128" s="50" t="s">
        <v>40</v>
      </c>
      <c r="E128" s="40">
        <v>3</v>
      </c>
      <c r="F128" s="40"/>
      <c r="G128" s="53" t="s">
        <v>38</v>
      </c>
      <c r="H128" s="40"/>
      <c r="I128" s="55">
        <f>H128*E128</f>
        <v>0</v>
      </c>
      <c r="J128" s="56">
        <f>+H128*F128</f>
        <v>0</v>
      </c>
      <c r="K128" s="10">
        <f>+I128+K127</f>
        <v>0</v>
      </c>
    </row>
    <row r="129" spans="1:11" ht="12.75">
      <c r="A129" s="47">
        <f>+E129*H129</f>
        <v>0</v>
      </c>
      <c r="B129" s="48">
        <f>+B128+1</f>
        <v>124</v>
      </c>
      <c r="C129" s="67" t="s">
        <v>157</v>
      </c>
      <c r="D129" s="50" t="s">
        <v>34</v>
      </c>
      <c r="E129" s="40">
        <v>125.46</v>
      </c>
      <c r="F129" s="40"/>
      <c r="G129" s="53" t="s">
        <v>38</v>
      </c>
      <c r="H129" s="40"/>
      <c r="I129" s="55">
        <f>H129*E129</f>
        <v>0</v>
      </c>
      <c r="J129" s="56">
        <f>+H129*F129</f>
        <v>0</v>
      </c>
      <c r="K129" s="10">
        <f>+I129+K128</f>
        <v>0</v>
      </c>
    </row>
    <row r="130" spans="1:11" ht="12.75">
      <c r="A130" s="47">
        <f>+E130*H130</f>
        <v>0</v>
      </c>
      <c r="B130" s="48">
        <f>+B129+1</f>
        <v>125</v>
      </c>
      <c r="C130" s="69" t="s">
        <v>158</v>
      </c>
      <c r="D130" s="50" t="s">
        <v>34</v>
      </c>
      <c r="E130" s="40">
        <v>534.75</v>
      </c>
      <c r="F130" s="40"/>
      <c r="G130" s="53" t="s">
        <v>38</v>
      </c>
      <c r="H130" s="40"/>
      <c r="I130" s="55">
        <f>H130*E130</f>
        <v>0</v>
      </c>
      <c r="J130" s="56">
        <f>+H130*F130</f>
        <v>0</v>
      </c>
      <c r="K130" s="10">
        <f>+I130+K129</f>
        <v>0</v>
      </c>
    </row>
    <row r="131" spans="1:11" ht="12.75">
      <c r="A131" s="47">
        <f>+E131*H131</f>
        <v>0</v>
      </c>
      <c r="B131" s="48">
        <f>+B130+1</f>
        <v>126</v>
      </c>
      <c r="C131" s="69" t="s">
        <v>159</v>
      </c>
      <c r="D131" s="50" t="s">
        <v>34</v>
      </c>
      <c r="E131" s="40">
        <v>61.88</v>
      </c>
      <c r="F131" s="40"/>
      <c r="G131" s="61" t="s">
        <v>35</v>
      </c>
      <c r="H131" s="40"/>
      <c r="I131" s="55">
        <f>H131*E131</f>
        <v>0</v>
      </c>
      <c r="J131" s="56">
        <f>+H131*F131</f>
        <v>0</v>
      </c>
      <c r="K131" s="10">
        <f>+I131+K130</f>
        <v>0</v>
      </c>
    </row>
    <row r="132" spans="1:11" ht="12.75">
      <c r="A132" s="47">
        <f>+E132*H132</f>
        <v>0</v>
      </c>
      <c r="B132" s="48">
        <f>+B131+1</f>
        <v>127</v>
      </c>
      <c r="C132" s="69" t="s">
        <v>160</v>
      </c>
      <c r="D132" s="50" t="s">
        <v>34</v>
      </c>
      <c r="E132" s="40">
        <v>5</v>
      </c>
      <c r="F132" s="40"/>
      <c r="G132" s="61" t="s">
        <v>35</v>
      </c>
      <c r="H132" s="40"/>
      <c r="I132" s="55">
        <f>H132*E132</f>
        <v>0</v>
      </c>
      <c r="J132" s="56">
        <f>+H132*F132</f>
        <v>0</v>
      </c>
      <c r="K132" s="10">
        <f>+I132+K131</f>
        <v>0</v>
      </c>
    </row>
    <row r="133" spans="1:11" ht="12.75">
      <c r="A133" s="47">
        <f>+E133*H133</f>
        <v>0</v>
      </c>
      <c r="B133" s="48">
        <f>+B132+1</f>
        <v>128</v>
      </c>
      <c r="C133" s="69" t="s">
        <v>161</v>
      </c>
      <c r="D133" s="50" t="s">
        <v>34</v>
      </c>
      <c r="E133" s="40">
        <v>17.45</v>
      </c>
      <c r="F133" s="40"/>
      <c r="G133" s="61" t="s">
        <v>35</v>
      </c>
      <c r="H133" s="40"/>
      <c r="I133" s="55">
        <f>H133*E133</f>
        <v>0</v>
      </c>
      <c r="J133" s="56">
        <f>+H133*F133</f>
        <v>0</v>
      </c>
      <c r="K133" s="10">
        <f>+I133+K132</f>
        <v>0</v>
      </c>
    </row>
    <row r="134" spans="1:11" ht="12.75">
      <c r="A134" s="47">
        <f>+E134*H134</f>
        <v>0</v>
      </c>
      <c r="B134" s="48">
        <f>+B133+1</f>
        <v>129</v>
      </c>
      <c r="C134" s="69" t="s">
        <v>162</v>
      </c>
      <c r="D134" s="50" t="s">
        <v>34</v>
      </c>
      <c r="E134" s="40">
        <v>1</v>
      </c>
      <c r="F134" s="40"/>
      <c r="G134" s="61" t="s">
        <v>35</v>
      </c>
      <c r="H134" s="40"/>
      <c r="I134" s="55">
        <f>H134*E134</f>
        <v>0</v>
      </c>
      <c r="J134" s="56">
        <f>+H134*F134</f>
        <v>0</v>
      </c>
      <c r="K134" s="10">
        <f>+I134+K133</f>
        <v>0</v>
      </c>
    </row>
    <row r="135" spans="1:11" ht="12.75">
      <c r="A135" s="47">
        <f>+E135*H135</f>
        <v>0</v>
      </c>
      <c r="B135" s="48">
        <f>+B134+1</f>
        <v>130</v>
      </c>
      <c r="C135" s="69" t="s">
        <v>163</v>
      </c>
      <c r="D135" s="50" t="s">
        <v>34</v>
      </c>
      <c r="E135" s="40">
        <v>43.43</v>
      </c>
      <c r="F135" s="40"/>
      <c r="G135" s="61" t="s">
        <v>35</v>
      </c>
      <c r="H135" s="40"/>
      <c r="I135" s="55">
        <f>H135*E135</f>
        <v>0</v>
      </c>
      <c r="J135" s="56">
        <f>+H135*F135</f>
        <v>0</v>
      </c>
      <c r="K135" s="10">
        <f>+I135+K134</f>
        <v>0</v>
      </c>
    </row>
    <row r="136" spans="1:11" ht="12.75">
      <c r="A136" s="47">
        <f>+E136*H136</f>
        <v>0</v>
      </c>
      <c r="B136" s="48">
        <f>+B135+1</f>
        <v>131</v>
      </c>
      <c r="C136" s="69" t="s">
        <v>164</v>
      </c>
      <c r="D136" s="50" t="s">
        <v>34</v>
      </c>
      <c r="E136" s="40">
        <v>87.09</v>
      </c>
      <c r="F136" s="40"/>
      <c r="G136" s="61" t="s">
        <v>35</v>
      </c>
      <c r="H136" s="40"/>
      <c r="I136" s="55">
        <f>H136*E136</f>
        <v>0</v>
      </c>
      <c r="J136" s="56">
        <f>+H136*F136</f>
        <v>0</v>
      </c>
      <c r="K136" s="10">
        <f>+I136+K135</f>
        <v>0</v>
      </c>
    </row>
    <row r="137" spans="1:11" ht="12.75">
      <c r="A137" s="47">
        <f>+E137*H137</f>
        <v>0</v>
      </c>
      <c r="B137" s="48">
        <f>+B136+1</f>
        <v>132</v>
      </c>
      <c r="C137" s="69" t="s">
        <v>165</v>
      </c>
      <c r="D137" s="50" t="s">
        <v>34</v>
      </c>
      <c r="E137" s="40">
        <v>44.79</v>
      </c>
      <c r="F137" s="40"/>
      <c r="G137" s="53" t="s">
        <v>38</v>
      </c>
      <c r="H137" s="40"/>
      <c r="I137" s="55">
        <f>H137*E137</f>
        <v>0</v>
      </c>
      <c r="J137" s="56">
        <f>+H137*F137</f>
        <v>0</v>
      </c>
      <c r="K137" s="10">
        <f>+I137+K136</f>
        <v>0</v>
      </c>
    </row>
    <row r="138" spans="1:11" ht="12.75">
      <c r="A138" s="47">
        <f>+E138*H138</f>
        <v>0</v>
      </c>
      <c r="B138" s="48">
        <f>+B137+1</f>
        <v>133</v>
      </c>
      <c r="C138" s="69" t="s">
        <v>166</v>
      </c>
      <c r="D138" s="50" t="s">
        <v>34</v>
      </c>
      <c r="E138" s="40">
        <v>131.53</v>
      </c>
      <c r="F138" s="40"/>
      <c r="G138" s="53" t="s">
        <v>38</v>
      </c>
      <c r="H138" s="40"/>
      <c r="I138" s="55">
        <f>H138*E138</f>
        <v>0</v>
      </c>
      <c r="J138" s="56">
        <f>+H138*F138</f>
        <v>0</v>
      </c>
      <c r="K138" s="10">
        <f>+I138+K137</f>
        <v>0</v>
      </c>
    </row>
    <row r="139" spans="1:11" ht="12.75">
      <c r="A139" s="47">
        <f>+E139*H139</f>
        <v>0</v>
      </c>
      <c r="B139" s="48">
        <f>+B138+1</f>
        <v>134</v>
      </c>
      <c r="C139" s="64" t="s">
        <v>167</v>
      </c>
      <c r="D139" s="50" t="s">
        <v>34</v>
      </c>
      <c r="E139" s="40">
        <v>25.09</v>
      </c>
      <c r="F139" s="40"/>
      <c r="G139" s="61" t="s">
        <v>35</v>
      </c>
      <c r="H139" s="40"/>
      <c r="I139" s="55">
        <f>H139*E139</f>
        <v>0</v>
      </c>
      <c r="J139" s="56">
        <f>+H139*F139</f>
        <v>0</v>
      </c>
      <c r="K139" s="10">
        <f>+I139+K138</f>
        <v>0</v>
      </c>
    </row>
    <row r="140" spans="1:11" ht="12.75">
      <c r="A140" s="47">
        <f>+E140*H140</f>
        <v>0</v>
      </c>
      <c r="B140" s="48">
        <f>+B139+1</f>
        <v>135</v>
      </c>
      <c r="C140" s="64" t="s">
        <v>168</v>
      </c>
      <c r="D140" s="50" t="s">
        <v>47</v>
      </c>
      <c r="E140" s="40">
        <v>25</v>
      </c>
      <c r="F140" s="40"/>
      <c r="G140" s="61" t="s">
        <v>35</v>
      </c>
      <c r="H140" s="40"/>
      <c r="I140" s="55">
        <f>H140*E140</f>
        <v>0</v>
      </c>
      <c r="J140" s="56">
        <f>+H140*F140</f>
        <v>0</v>
      </c>
      <c r="K140" s="10">
        <f>+I140+K139</f>
        <v>0</v>
      </c>
    </row>
    <row r="141" spans="1:11" ht="12.75">
      <c r="A141" s="47">
        <f>+E141*H141</f>
        <v>0</v>
      </c>
      <c r="B141" s="48">
        <f>+B140+1</f>
        <v>136</v>
      </c>
      <c r="C141" s="64" t="s">
        <v>169</v>
      </c>
      <c r="D141" s="50" t="s">
        <v>47</v>
      </c>
      <c r="E141" s="40">
        <v>25</v>
      </c>
      <c r="F141" s="40"/>
      <c r="G141" s="61" t="s">
        <v>35</v>
      </c>
      <c r="H141" s="40"/>
      <c r="I141" s="55">
        <f>H141*E141</f>
        <v>0</v>
      </c>
      <c r="J141" s="56">
        <f>+H141*F141</f>
        <v>0</v>
      </c>
      <c r="K141" s="10">
        <f>+I141+K140</f>
        <v>0</v>
      </c>
    </row>
    <row r="142" spans="1:11" ht="12.75">
      <c r="A142" s="47">
        <f>+E142*H142</f>
        <v>0</v>
      </c>
      <c r="B142" s="48">
        <f>+B141+1</f>
        <v>137</v>
      </c>
      <c r="C142" s="64" t="s">
        <v>170</v>
      </c>
      <c r="D142" s="50" t="s">
        <v>34</v>
      </c>
      <c r="E142" s="40">
        <v>25.09</v>
      </c>
      <c r="F142" s="40"/>
      <c r="G142" s="61" t="s">
        <v>35</v>
      </c>
      <c r="H142" s="40"/>
      <c r="I142" s="55">
        <f>H142*E142</f>
        <v>0</v>
      </c>
      <c r="J142" s="56">
        <f>+H142*F142</f>
        <v>0</v>
      </c>
      <c r="K142" s="10">
        <f>+I142+K141</f>
        <v>0</v>
      </c>
    </row>
    <row r="143" spans="1:11" ht="12.75">
      <c r="A143" s="47">
        <f>+E143*H143</f>
        <v>0</v>
      </c>
      <c r="B143" s="48">
        <f>+B142+1</f>
        <v>138</v>
      </c>
      <c r="C143" s="64" t="s">
        <v>171</v>
      </c>
      <c r="D143" s="50" t="s">
        <v>47</v>
      </c>
      <c r="E143" s="40">
        <v>25</v>
      </c>
      <c r="F143" s="40"/>
      <c r="G143" s="61" t="s">
        <v>35</v>
      </c>
      <c r="H143" s="40"/>
      <c r="I143" s="55">
        <f>H143*E143</f>
        <v>0</v>
      </c>
      <c r="J143" s="56">
        <f>+H143*F143</f>
        <v>0</v>
      </c>
      <c r="K143" s="10">
        <f>+I143+K142</f>
        <v>0</v>
      </c>
    </row>
    <row r="144" spans="1:11" ht="12.75">
      <c r="A144" s="47">
        <f>+E144*H144</f>
        <v>0</v>
      </c>
      <c r="B144" s="48">
        <f>+B143+1</f>
        <v>139</v>
      </c>
      <c r="C144" s="64" t="s">
        <v>172</v>
      </c>
      <c r="D144" s="50" t="s">
        <v>47</v>
      </c>
      <c r="E144" s="40">
        <v>25</v>
      </c>
      <c r="F144" s="40"/>
      <c r="G144" s="61" t="s">
        <v>35</v>
      </c>
      <c r="H144" s="40"/>
      <c r="I144" s="55">
        <f>H144*E144</f>
        <v>0</v>
      </c>
      <c r="J144" s="56">
        <f>+H144*F144</f>
        <v>0</v>
      </c>
      <c r="K144" s="10">
        <f>+I144+K143</f>
        <v>0</v>
      </c>
    </row>
    <row r="145" spans="1:11" ht="12.75">
      <c r="A145" s="47">
        <f>+E145*H145</f>
        <v>0</v>
      </c>
      <c r="B145" s="48">
        <f>+B144+1</f>
        <v>140</v>
      </c>
      <c r="C145" s="64" t="s">
        <v>173</v>
      </c>
      <c r="D145" s="50" t="s">
        <v>40</v>
      </c>
      <c r="E145" s="40">
        <v>16</v>
      </c>
      <c r="F145" s="40"/>
      <c r="G145" s="61" t="s">
        <v>35</v>
      </c>
      <c r="H145" s="40"/>
      <c r="I145" s="55">
        <f>H145*E145</f>
        <v>0</v>
      </c>
      <c r="J145" s="56">
        <f>+H145*F145</f>
        <v>0</v>
      </c>
      <c r="K145" s="10">
        <f>+I145+K144</f>
        <v>0</v>
      </c>
    </row>
    <row r="146" spans="1:11" ht="12.75">
      <c r="A146" s="47">
        <f>+E146*H146</f>
        <v>0</v>
      </c>
      <c r="B146" s="48">
        <f>+B145+1</f>
        <v>141</v>
      </c>
      <c r="C146" s="64" t="s">
        <v>174</v>
      </c>
      <c r="D146" s="50" t="s">
        <v>40</v>
      </c>
      <c r="E146" s="40">
        <v>2</v>
      </c>
      <c r="F146" s="40"/>
      <c r="G146" s="61" t="s">
        <v>35</v>
      </c>
      <c r="H146" s="40"/>
      <c r="I146" s="55">
        <f>H146*E146</f>
        <v>0</v>
      </c>
      <c r="J146" s="56">
        <f>+H146*F146</f>
        <v>0</v>
      </c>
      <c r="K146" s="10">
        <f>+I146+K145</f>
        <v>0</v>
      </c>
    </row>
    <row r="147" spans="1:11" ht="12.75">
      <c r="A147" s="47">
        <f>+E147*H147</f>
        <v>0</v>
      </c>
      <c r="B147" s="48">
        <f>+B146+1</f>
        <v>142</v>
      </c>
      <c r="C147" s="69" t="s">
        <v>175</v>
      </c>
      <c r="D147" s="50" t="s">
        <v>34</v>
      </c>
      <c r="E147" s="40">
        <v>22.4</v>
      </c>
      <c r="F147" s="40"/>
      <c r="G147" s="61" t="s">
        <v>35</v>
      </c>
      <c r="H147" s="40"/>
      <c r="I147" s="55">
        <f>H147*E147</f>
        <v>0</v>
      </c>
      <c r="J147" s="56">
        <f>+H147*F147</f>
        <v>0</v>
      </c>
      <c r="K147" s="10">
        <f>+I147+K146</f>
        <v>0</v>
      </c>
    </row>
    <row r="148" spans="1:11" ht="12.75">
      <c r="A148" s="47">
        <f>+E148*H148</f>
        <v>0</v>
      </c>
      <c r="B148" s="48">
        <f>+B147+1</f>
        <v>143</v>
      </c>
      <c r="C148" s="69" t="s">
        <v>176</v>
      </c>
      <c r="D148" s="50" t="s">
        <v>34</v>
      </c>
      <c r="E148" s="40">
        <v>521.18</v>
      </c>
      <c r="F148" s="40"/>
      <c r="G148" s="53" t="s">
        <v>38</v>
      </c>
      <c r="H148" s="40"/>
      <c r="I148" s="55">
        <f>H148*E148</f>
        <v>0</v>
      </c>
      <c r="J148" s="56">
        <f>+H148*F148</f>
        <v>0</v>
      </c>
      <c r="K148" s="10">
        <f>+I148+K147</f>
        <v>0</v>
      </c>
    </row>
    <row r="149" spans="1:11" ht="12.75">
      <c r="A149" s="47">
        <f>+E149*H149</f>
        <v>0</v>
      </c>
      <c r="B149" s="48">
        <f>+B148+1</f>
        <v>144</v>
      </c>
      <c r="C149" s="69" t="s">
        <v>177</v>
      </c>
      <c r="D149" s="50" t="s">
        <v>34</v>
      </c>
      <c r="E149" s="40">
        <v>60.56</v>
      </c>
      <c r="F149" s="40"/>
      <c r="G149" s="61" t="s">
        <v>35</v>
      </c>
      <c r="H149" s="40"/>
      <c r="I149" s="55">
        <f>H149*E149</f>
        <v>0</v>
      </c>
      <c r="J149" s="56">
        <f>+H149*F149</f>
        <v>0</v>
      </c>
      <c r="K149" s="10">
        <f>+I149+K148</f>
        <v>0</v>
      </c>
    </row>
    <row r="150" spans="1:11" ht="12.75">
      <c r="A150" s="47">
        <f>+E150*H150</f>
        <v>0</v>
      </c>
      <c r="B150" s="48">
        <f>+B149+1</f>
        <v>145</v>
      </c>
      <c r="C150" s="69" t="s">
        <v>178</v>
      </c>
      <c r="D150" s="50" t="s">
        <v>34</v>
      </c>
      <c r="E150" s="40">
        <v>13.24</v>
      </c>
      <c r="F150" s="40"/>
      <c r="G150" s="53" t="s">
        <v>38</v>
      </c>
      <c r="H150" s="40"/>
      <c r="I150" s="55">
        <f>H150*E150</f>
        <v>0</v>
      </c>
      <c r="J150" s="56">
        <f>+H150*F150</f>
        <v>0</v>
      </c>
      <c r="K150" s="10">
        <f>+I150+K149</f>
        <v>0</v>
      </c>
    </row>
    <row r="151" spans="1:11" ht="12.75">
      <c r="A151" s="47">
        <f>+E151*H151</f>
        <v>0</v>
      </c>
      <c r="B151" s="48">
        <f>+B150+1</f>
        <v>146</v>
      </c>
      <c r="C151" s="70" t="s">
        <v>179</v>
      </c>
      <c r="D151" s="50" t="s">
        <v>34</v>
      </c>
      <c r="E151" s="40">
        <v>300</v>
      </c>
      <c r="F151" s="40"/>
      <c r="G151" s="61" t="s">
        <v>35</v>
      </c>
      <c r="H151" s="40"/>
      <c r="I151" s="55">
        <f>H151*E151</f>
        <v>0</v>
      </c>
      <c r="J151" s="56">
        <f>+H151*F151</f>
        <v>0</v>
      </c>
      <c r="K151" s="10">
        <f>+I151+K150</f>
        <v>0</v>
      </c>
    </row>
    <row r="152" spans="1:11" ht="12.75">
      <c r="A152" s="47">
        <f>+E152*H152</f>
        <v>0</v>
      </c>
      <c r="B152" s="48">
        <f>+B151+1</f>
        <v>147</v>
      </c>
      <c r="C152" s="69" t="s">
        <v>180</v>
      </c>
      <c r="D152" s="50" t="s">
        <v>34</v>
      </c>
      <c r="E152" s="40">
        <v>133.56</v>
      </c>
      <c r="F152" s="40"/>
      <c r="G152" s="61" t="s">
        <v>35</v>
      </c>
      <c r="H152" s="40"/>
      <c r="I152" s="55">
        <f>H152*E152</f>
        <v>0</v>
      </c>
      <c r="J152" s="56">
        <f>+H152*F152</f>
        <v>0</v>
      </c>
      <c r="K152" s="10">
        <f>+I152+K151</f>
        <v>0</v>
      </c>
    </row>
    <row r="153" spans="1:11" ht="12.75">
      <c r="A153" s="47">
        <f>+E153*H153</f>
        <v>0</v>
      </c>
      <c r="B153" s="48">
        <f>+B152+1</f>
        <v>148</v>
      </c>
      <c r="C153" s="69" t="s">
        <v>181</v>
      </c>
      <c r="D153" s="50" t="s">
        <v>34</v>
      </c>
      <c r="E153" s="40">
        <v>35</v>
      </c>
      <c r="F153" s="40">
        <f>+E153</f>
        <v>35</v>
      </c>
      <c r="G153" s="53" t="s">
        <v>38</v>
      </c>
      <c r="H153" s="40"/>
      <c r="I153" s="55">
        <f>H153*E153</f>
        <v>0</v>
      </c>
      <c r="J153" s="56">
        <f>+H153*F153</f>
        <v>0</v>
      </c>
      <c r="K153" s="10">
        <f>+I153+K152</f>
        <v>0</v>
      </c>
    </row>
    <row r="154" spans="1:11" ht="12.75">
      <c r="A154" s="47">
        <f>+E154*H154</f>
        <v>0</v>
      </c>
      <c r="B154" s="48">
        <f>+B153+1</f>
        <v>149</v>
      </c>
      <c r="C154" s="70" t="s">
        <v>182</v>
      </c>
      <c r="D154" s="50" t="s">
        <v>40</v>
      </c>
      <c r="E154" s="40">
        <v>6</v>
      </c>
      <c r="F154" s="40"/>
      <c r="G154" s="61" t="s">
        <v>35</v>
      </c>
      <c r="H154" s="40"/>
      <c r="I154" s="55">
        <f>H154*E154</f>
        <v>0</v>
      </c>
      <c r="J154" s="56">
        <f>+H154*F154</f>
        <v>0</v>
      </c>
      <c r="K154" s="10">
        <f>+I154+K153</f>
        <v>0</v>
      </c>
    </row>
    <row r="155" spans="1:11" ht="12.75">
      <c r="A155" s="47">
        <f>+E155*H155</f>
        <v>0</v>
      </c>
      <c r="B155" s="48">
        <f>+B154+1</f>
        <v>150</v>
      </c>
      <c r="C155" s="69" t="s">
        <v>183</v>
      </c>
      <c r="D155" s="50" t="s">
        <v>40</v>
      </c>
      <c r="E155" s="40">
        <v>4</v>
      </c>
      <c r="F155" s="40"/>
      <c r="G155" s="53" t="s">
        <v>38</v>
      </c>
      <c r="H155" s="40"/>
      <c r="I155" s="55">
        <f>H155*E155</f>
        <v>0</v>
      </c>
      <c r="J155" s="56">
        <f>+H155*F155</f>
        <v>0</v>
      </c>
      <c r="K155" s="10">
        <f>+I155+K154</f>
        <v>0</v>
      </c>
    </row>
    <row r="156" spans="1:11" ht="12.75">
      <c r="A156" s="47">
        <f>+E156*H156</f>
        <v>0</v>
      </c>
      <c r="B156" s="48">
        <f>+B155+1</f>
        <v>151</v>
      </c>
      <c r="C156" s="68" t="s">
        <v>184</v>
      </c>
      <c r="D156" s="50" t="s">
        <v>34</v>
      </c>
      <c r="E156" s="40">
        <v>30.69</v>
      </c>
      <c r="F156" s="40"/>
      <c r="G156" s="53" t="s">
        <v>38</v>
      </c>
      <c r="H156" s="40"/>
      <c r="I156" s="55">
        <f>H156*E156</f>
        <v>0</v>
      </c>
      <c r="J156" s="56">
        <f>+H156*F156</f>
        <v>0</v>
      </c>
      <c r="K156" s="10">
        <f>+I156+K155</f>
        <v>0</v>
      </c>
    </row>
    <row r="157" spans="1:11" ht="12.75">
      <c r="A157" s="47">
        <f>+E157*H157</f>
        <v>0</v>
      </c>
      <c r="B157" s="48">
        <f>+B156+1</f>
        <v>152</v>
      </c>
      <c r="C157" s="69" t="s">
        <v>185</v>
      </c>
      <c r="D157" s="50" t="s">
        <v>34</v>
      </c>
      <c r="E157" s="40">
        <v>4</v>
      </c>
      <c r="F157" s="40"/>
      <c r="G157" s="61" t="s">
        <v>35</v>
      </c>
      <c r="H157" s="40"/>
      <c r="I157" s="55">
        <f>H157*E157</f>
        <v>0</v>
      </c>
      <c r="J157" s="56">
        <f>+H157*F157</f>
        <v>0</v>
      </c>
      <c r="K157" s="10">
        <f>+I157+K156</f>
        <v>0</v>
      </c>
    </row>
    <row r="158" spans="1:11" ht="12.75">
      <c r="A158" s="47">
        <f>+E158*H158</f>
        <v>0</v>
      </c>
      <c r="B158" s="48">
        <f>+B157+1</f>
        <v>153</v>
      </c>
      <c r="C158" s="69" t="s">
        <v>186</v>
      </c>
      <c r="D158" s="50" t="s">
        <v>40</v>
      </c>
      <c r="E158" s="40">
        <v>20</v>
      </c>
      <c r="F158" s="40"/>
      <c r="G158" s="61" t="s">
        <v>35</v>
      </c>
      <c r="H158" s="40"/>
      <c r="I158" s="55">
        <f>H158*E158</f>
        <v>0</v>
      </c>
      <c r="J158" s="56">
        <f>+H158*F158</f>
        <v>0</v>
      </c>
      <c r="K158" s="10">
        <f>+I158+K157</f>
        <v>0</v>
      </c>
    </row>
    <row r="159" spans="1:11" ht="12.75">
      <c r="A159" s="47">
        <f>+E159*H159</f>
        <v>0</v>
      </c>
      <c r="B159" s="48">
        <f>+B158+1</f>
        <v>154</v>
      </c>
      <c r="C159" s="64" t="s">
        <v>187</v>
      </c>
      <c r="D159" s="50" t="s">
        <v>37</v>
      </c>
      <c r="E159" s="40">
        <v>28.71</v>
      </c>
      <c r="F159" s="40">
        <f>+E159</f>
        <v>28.71</v>
      </c>
      <c r="G159" s="61" t="s">
        <v>35</v>
      </c>
      <c r="H159" s="40"/>
      <c r="I159" s="55">
        <f>H159*E159</f>
        <v>0</v>
      </c>
      <c r="J159" s="56">
        <f>+H159*F159</f>
        <v>0</v>
      </c>
      <c r="K159" s="10">
        <f>+I159+K158</f>
        <v>0</v>
      </c>
    </row>
    <row r="160" spans="1:11" ht="12.75">
      <c r="A160" s="47">
        <f>+E160*H160</f>
        <v>0</v>
      </c>
      <c r="B160" s="48">
        <f>+B159+1</f>
        <v>155</v>
      </c>
      <c r="C160" s="64" t="s">
        <v>188</v>
      </c>
      <c r="D160" s="50" t="s">
        <v>34</v>
      </c>
      <c r="E160" s="40">
        <v>342.8</v>
      </c>
      <c r="F160" s="40">
        <f>+E160</f>
        <v>342.8</v>
      </c>
      <c r="G160" s="53" t="s">
        <v>38</v>
      </c>
      <c r="H160" s="40"/>
      <c r="I160" s="55">
        <f>H160*E160</f>
        <v>0</v>
      </c>
      <c r="J160" s="56">
        <f>+H160*F160</f>
        <v>0</v>
      </c>
      <c r="K160" s="10">
        <f>+I160+K159</f>
        <v>0</v>
      </c>
    </row>
    <row r="161" spans="1:11" ht="12.75">
      <c r="A161" s="47">
        <f>+E161*H161</f>
        <v>0</v>
      </c>
      <c r="B161" s="48">
        <f>+B160+1</f>
        <v>156</v>
      </c>
      <c r="C161" s="64" t="s">
        <v>189</v>
      </c>
      <c r="D161" s="50" t="s">
        <v>34</v>
      </c>
      <c r="E161" s="40">
        <v>94.27</v>
      </c>
      <c r="F161" s="40">
        <f>+E161</f>
        <v>94.27</v>
      </c>
      <c r="G161" s="53" t="s">
        <v>38</v>
      </c>
      <c r="H161" s="40"/>
      <c r="I161" s="55">
        <f>H161*E161</f>
        <v>0</v>
      </c>
      <c r="J161" s="56">
        <f>+H161*F161</f>
        <v>0</v>
      </c>
      <c r="K161" s="10">
        <f>+I161+K160</f>
        <v>0</v>
      </c>
    </row>
    <row r="162" spans="1:11" ht="12.75">
      <c r="A162" s="47">
        <f>+E162*H162</f>
        <v>0</v>
      </c>
      <c r="B162" s="48">
        <f>+B161+1</f>
        <v>157</v>
      </c>
      <c r="C162" s="69" t="s">
        <v>190</v>
      </c>
      <c r="D162" s="50" t="s">
        <v>34</v>
      </c>
      <c r="E162" s="40">
        <v>95.71</v>
      </c>
      <c r="F162" s="40">
        <f>+E162</f>
        <v>95.71</v>
      </c>
      <c r="G162" s="53" t="s">
        <v>38</v>
      </c>
      <c r="H162" s="40"/>
      <c r="I162" s="55">
        <f>H162*E162</f>
        <v>0</v>
      </c>
      <c r="J162" s="56">
        <f>+H162*F162</f>
        <v>0</v>
      </c>
      <c r="K162" s="10">
        <f>+I162+K161</f>
        <v>0</v>
      </c>
    </row>
    <row r="163" spans="1:11" ht="12.75">
      <c r="A163" s="47">
        <f>+E163*H163</f>
        <v>0</v>
      </c>
      <c r="B163" s="48">
        <f>+B162+1</f>
        <v>158</v>
      </c>
      <c r="C163" s="69" t="s">
        <v>191</v>
      </c>
      <c r="D163" s="50" t="s">
        <v>34</v>
      </c>
      <c r="E163" s="40">
        <v>95.71</v>
      </c>
      <c r="F163" s="40">
        <f>+E163</f>
        <v>95.71</v>
      </c>
      <c r="G163" s="53" t="s">
        <v>38</v>
      </c>
      <c r="H163" s="40"/>
      <c r="I163" s="55">
        <f>H163*E163</f>
        <v>0</v>
      </c>
      <c r="J163" s="56">
        <f>+H163*F163</f>
        <v>0</v>
      </c>
      <c r="K163" s="10">
        <f>+I163+K162</f>
        <v>0</v>
      </c>
    </row>
    <row r="164" spans="1:11" ht="12.75">
      <c r="A164" s="47">
        <f>+E164*H164</f>
        <v>0</v>
      </c>
      <c r="B164" s="48">
        <f>+B163+1</f>
        <v>159</v>
      </c>
      <c r="C164" s="69" t="s">
        <v>192</v>
      </c>
      <c r="D164" s="50" t="s">
        <v>34</v>
      </c>
      <c r="E164" s="40">
        <v>95.71</v>
      </c>
      <c r="F164" s="40">
        <f>+E164</f>
        <v>95.71</v>
      </c>
      <c r="G164" s="53" t="s">
        <v>38</v>
      </c>
      <c r="H164" s="40"/>
      <c r="I164" s="55">
        <f>H164*E164</f>
        <v>0</v>
      </c>
      <c r="J164" s="56">
        <f>+H164*F164</f>
        <v>0</v>
      </c>
      <c r="K164" s="10">
        <f>+I164+K163</f>
        <v>0</v>
      </c>
    </row>
    <row r="165" spans="1:11" ht="12.75">
      <c r="A165" s="47">
        <f>+E165*H165</f>
        <v>0</v>
      </c>
      <c r="B165" s="48">
        <f>+B164+1</f>
        <v>160</v>
      </c>
      <c r="C165" s="64" t="s">
        <v>193</v>
      </c>
      <c r="D165" s="50" t="s">
        <v>34</v>
      </c>
      <c r="E165" s="40">
        <v>342.8</v>
      </c>
      <c r="F165" s="40"/>
      <c r="G165" s="53" t="s">
        <v>38</v>
      </c>
      <c r="H165" s="40"/>
      <c r="I165" s="55">
        <f>H165*E165</f>
        <v>0</v>
      </c>
      <c r="J165" s="56">
        <f>+H165*F165</f>
        <v>0</v>
      </c>
      <c r="K165" s="10">
        <f>+I165+K164</f>
        <v>0</v>
      </c>
    </row>
    <row r="166" spans="1:11" ht="12.75">
      <c r="A166" s="47">
        <f>+E166*H166</f>
        <v>0</v>
      </c>
      <c r="B166" s="48">
        <f>+B165+1</f>
        <v>161</v>
      </c>
      <c r="C166" s="64" t="s">
        <v>194</v>
      </c>
      <c r="D166" s="50" t="s">
        <v>34</v>
      </c>
      <c r="E166" s="40">
        <v>15</v>
      </c>
      <c r="F166" s="40"/>
      <c r="G166" s="61" t="s">
        <v>35</v>
      </c>
      <c r="H166" s="40"/>
      <c r="I166" s="55">
        <f>H166*E166</f>
        <v>0</v>
      </c>
      <c r="J166" s="56">
        <f>+H166*F166</f>
        <v>0</v>
      </c>
      <c r="K166" s="10">
        <f>+I166+K165</f>
        <v>0</v>
      </c>
    </row>
    <row r="167" spans="1:11" ht="12.75">
      <c r="A167" s="47">
        <f>+E167*H167</f>
        <v>0</v>
      </c>
      <c r="B167" s="48">
        <f>+B166+1</f>
        <v>162</v>
      </c>
      <c r="C167" s="64" t="s">
        <v>195</v>
      </c>
      <c r="D167" s="50" t="s">
        <v>34</v>
      </c>
      <c r="E167" s="40">
        <v>342.8</v>
      </c>
      <c r="F167" s="40"/>
      <c r="G167" s="53" t="s">
        <v>38</v>
      </c>
      <c r="H167" s="40"/>
      <c r="I167" s="55">
        <f>H167*E167</f>
        <v>0</v>
      </c>
      <c r="J167" s="56">
        <f>+H167*F167</f>
        <v>0</v>
      </c>
      <c r="K167" s="10">
        <f>+I167+K166</f>
        <v>0</v>
      </c>
    </row>
    <row r="168" spans="1:11" ht="12.75">
      <c r="A168" s="47">
        <f>+E168*H168</f>
        <v>0</v>
      </c>
      <c r="B168" s="48">
        <f>+B167+1</f>
        <v>163</v>
      </c>
      <c r="C168" s="64" t="s">
        <v>196</v>
      </c>
      <c r="D168" s="50" t="s">
        <v>34</v>
      </c>
      <c r="E168" s="40">
        <v>15</v>
      </c>
      <c r="F168" s="40"/>
      <c r="G168" s="61" t="s">
        <v>35</v>
      </c>
      <c r="H168" s="40"/>
      <c r="I168" s="55">
        <f>H168*E168</f>
        <v>0</v>
      </c>
      <c r="J168" s="56">
        <f>+H168*F168</f>
        <v>0</v>
      </c>
      <c r="K168" s="10">
        <f>+I168+K167</f>
        <v>0</v>
      </c>
    </row>
    <row r="169" spans="1:11" ht="12.75">
      <c r="A169" s="47">
        <f>+E169*H169</f>
        <v>0</v>
      </c>
      <c r="B169" s="48">
        <f>+B168+1</f>
        <v>164</v>
      </c>
      <c r="C169" s="63" t="s">
        <v>197</v>
      </c>
      <c r="D169" s="50" t="s">
        <v>47</v>
      </c>
      <c r="E169" s="40">
        <v>16.06</v>
      </c>
      <c r="F169" s="40">
        <f>+E169</f>
        <v>16.06</v>
      </c>
      <c r="G169" s="61" t="s">
        <v>35</v>
      </c>
      <c r="H169" s="40"/>
      <c r="I169" s="55">
        <f>H169*E169</f>
        <v>0</v>
      </c>
      <c r="J169" s="56">
        <f>+H169*F169</f>
        <v>0</v>
      </c>
      <c r="K169" s="10">
        <f>+I169+K168</f>
        <v>0</v>
      </c>
    </row>
    <row r="170" spans="1:11" ht="12.75">
      <c r="A170" s="47">
        <f>+E170*H170</f>
        <v>0</v>
      </c>
      <c r="B170" s="48">
        <f>+B169+1</f>
        <v>165</v>
      </c>
      <c r="C170" s="64" t="s">
        <v>198</v>
      </c>
      <c r="D170" s="50" t="s">
        <v>47</v>
      </c>
      <c r="E170" s="40">
        <v>19.76</v>
      </c>
      <c r="F170" s="40">
        <f>+E170</f>
        <v>19.76</v>
      </c>
      <c r="G170" s="53" t="s">
        <v>38</v>
      </c>
      <c r="H170" s="40"/>
      <c r="I170" s="55">
        <f>H170*E170</f>
        <v>0</v>
      </c>
      <c r="J170" s="56">
        <f>+H170*F170</f>
        <v>0</v>
      </c>
      <c r="K170" s="10">
        <f>+I170+K169</f>
        <v>0</v>
      </c>
    </row>
    <row r="171" spans="1:11" ht="12.75">
      <c r="A171" s="47">
        <f>+E171*H171</f>
        <v>0</v>
      </c>
      <c r="B171" s="48">
        <f>+B170+1</f>
        <v>166</v>
      </c>
      <c r="C171" s="64" t="s">
        <v>199</v>
      </c>
      <c r="D171" s="50" t="s">
        <v>47</v>
      </c>
      <c r="E171" s="40">
        <v>163.99</v>
      </c>
      <c r="F171" s="40">
        <f>+E171</f>
        <v>163.99</v>
      </c>
      <c r="G171" s="53" t="s">
        <v>38</v>
      </c>
      <c r="H171" s="40"/>
      <c r="I171" s="55">
        <f>H171*E171</f>
        <v>0</v>
      </c>
      <c r="J171" s="56">
        <f>+H171*F171</f>
        <v>0</v>
      </c>
      <c r="K171" s="10">
        <f>+I171+K170</f>
        <v>0</v>
      </c>
    </row>
    <row r="172" spans="1:11" ht="12.75">
      <c r="A172" s="47">
        <f>+E172*H172</f>
        <v>0</v>
      </c>
      <c r="B172" s="48">
        <f>+B171+1</f>
        <v>167</v>
      </c>
      <c r="C172" s="67" t="s">
        <v>200</v>
      </c>
      <c r="D172" s="50" t="s">
        <v>34</v>
      </c>
      <c r="E172" s="40">
        <v>88.32</v>
      </c>
      <c r="F172" s="40"/>
      <c r="G172" s="61" t="s">
        <v>35</v>
      </c>
      <c r="H172" s="40"/>
      <c r="I172" s="55">
        <f>H172*E172</f>
        <v>0</v>
      </c>
      <c r="J172" s="56">
        <f>+H172*F172</f>
        <v>0</v>
      </c>
      <c r="K172" s="10">
        <f>+I172+K171</f>
        <v>0</v>
      </c>
    </row>
    <row r="173" spans="1:11" ht="12.75">
      <c r="A173" s="47">
        <f>+E173*H173</f>
        <v>0</v>
      </c>
      <c r="B173" s="48">
        <f>+B172+1</f>
        <v>168</v>
      </c>
      <c r="C173" s="64" t="s">
        <v>201</v>
      </c>
      <c r="D173" s="50" t="s">
        <v>34</v>
      </c>
      <c r="E173" s="40">
        <v>30</v>
      </c>
      <c r="F173" s="40"/>
      <c r="G173" s="61" t="s">
        <v>35</v>
      </c>
      <c r="H173" s="40"/>
      <c r="I173" s="55">
        <f>H173*E173</f>
        <v>0</v>
      </c>
      <c r="J173" s="56">
        <f>+H173*F173</f>
        <v>0</v>
      </c>
      <c r="K173" s="10">
        <f>+I173+K172</f>
        <v>0</v>
      </c>
    </row>
    <row r="174" spans="1:11" ht="12.75">
      <c r="A174" s="47">
        <f>+E174*H174</f>
        <v>0</v>
      </c>
      <c r="B174" s="48">
        <f>+B173+1</f>
        <v>169</v>
      </c>
      <c r="C174" s="64" t="s">
        <v>202</v>
      </c>
      <c r="D174" s="50" t="s">
        <v>34</v>
      </c>
      <c r="E174" s="40">
        <v>150</v>
      </c>
      <c r="F174" s="40"/>
      <c r="G174" s="61" t="s">
        <v>35</v>
      </c>
      <c r="H174" s="40"/>
      <c r="I174" s="55">
        <f>H174*E174</f>
        <v>0</v>
      </c>
      <c r="J174" s="56">
        <f>+H174*F174</f>
        <v>0</v>
      </c>
      <c r="K174" s="10">
        <f>+I174+K173</f>
        <v>0</v>
      </c>
    </row>
    <row r="175" spans="1:11" ht="12.75">
      <c r="A175" s="47">
        <f>+E175*H175</f>
        <v>0</v>
      </c>
      <c r="B175" s="48">
        <f>+B174+1</f>
        <v>170</v>
      </c>
      <c r="C175" s="64" t="s">
        <v>203</v>
      </c>
      <c r="D175" s="50" t="s">
        <v>34</v>
      </c>
      <c r="E175" s="40">
        <v>10</v>
      </c>
      <c r="F175" s="40"/>
      <c r="G175" s="61" t="s">
        <v>35</v>
      </c>
      <c r="H175" s="40"/>
      <c r="I175" s="55">
        <f>H175*E175</f>
        <v>0</v>
      </c>
      <c r="J175" s="56">
        <f>+H175*F175</f>
        <v>0</v>
      </c>
      <c r="K175" s="10">
        <f>+I175+K174</f>
        <v>0</v>
      </c>
    </row>
    <row r="176" spans="1:11" ht="12.75">
      <c r="A176" s="47">
        <f>+E176*H176</f>
        <v>0</v>
      </c>
      <c r="B176" s="48">
        <f>+B175+1</f>
        <v>171</v>
      </c>
      <c r="C176" s="64" t="s">
        <v>204</v>
      </c>
      <c r="D176" s="50" t="s">
        <v>34</v>
      </c>
      <c r="E176" s="40">
        <v>150</v>
      </c>
      <c r="F176" s="40"/>
      <c r="G176" s="61" t="s">
        <v>35</v>
      </c>
      <c r="H176" s="40"/>
      <c r="I176" s="55">
        <f>H176*E176</f>
        <v>0</v>
      </c>
      <c r="J176" s="56">
        <f>+H176*F176</f>
        <v>0</v>
      </c>
      <c r="K176" s="10">
        <f>+I176+K175</f>
        <v>0</v>
      </c>
    </row>
    <row r="177" spans="1:11" ht="12.75">
      <c r="A177" s="47">
        <f>+E177*H177</f>
        <v>0</v>
      </c>
      <c r="B177" s="48">
        <f>+B176+1</f>
        <v>172</v>
      </c>
      <c r="C177" s="64" t="s">
        <v>205</v>
      </c>
      <c r="D177" s="50" t="s">
        <v>34</v>
      </c>
      <c r="E177" s="40">
        <v>30</v>
      </c>
      <c r="F177" s="40"/>
      <c r="G177" s="61" t="s">
        <v>35</v>
      </c>
      <c r="H177" s="40"/>
      <c r="I177" s="55">
        <f>H177*E177</f>
        <v>0</v>
      </c>
      <c r="J177" s="56">
        <f>+H177*F177</f>
        <v>0</v>
      </c>
      <c r="K177" s="10">
        <f>+I177+K176</f>
        <v>0</v>
      </c>
    </row>
    <row r="178" spans="1:11" ht="12.75">
      <c r="A178" s="47">
        <f>+E178*H178</f>
        <v>0</v>
      </c>
      <c r="B178" s="48">
        <f>+B177+1</f>
        <v>173</v>
      </c>
      <c r="C178" s="69" t="s">
        <v>206</v>
      </c>
      <c r="D178" s="50" t="s">
        <v>47</v>
      </c>
      <c r="E178" s="40">
        <v>44.84</v>
      </c>
      <c r="F178" s="40"/>
      <c r="G178" s="61" t="s">
        <v>35</v>
      </c>
      <c r="H178" s="40"/>
      <c r="I178" s="55">
        <f>H178*E178</f>
        <v>0</v>
      </c>
      <c r="J178" s="56">
        <f>+H178*F178</f>
        <v>0</v>
      </c>
      <c r="K178" s="10">
        <f>+I178+K177</f>
        <v>0</v>
      </c>
    </row>
    <row r="179" spans="1:11" ht="12.75">
      <c r="A179" s="47">
        <f>+E179*H179</f>
        <v>0</v>
      </c>
      <c r="B179" s="48">
        <f>+B178+1</f>
        <v>174</v>
      </c>
      <c r="C179" s="64" t="s">
        <v>207</v>
      </c>
      <c r="D179" s="50" t="s">
        <v>34</v>
      </c>
      <c r="E179" s="40">
        <v>118.33</v>
      </c>
      <c r="F179" s="40">
        <f>+E179</f>
        <v>118.33</v>
      </c>
      <c r="G179" s="53" t="s">
        <v>38</v>
      </c>
      <c r="H179" s="40"/>
      <c r="I179" s="55">
        <f>H179*E179</f>
        <v>0</v>
      </c>
      <c r="J179" s="56">
        <f>+H179*F179</f>
        <v>0</v>
      </c>
      <c r="K179" s="10">
        <f>+I179+K178</f>
        <v>0</v>
      </c>
    </row>
    <row r="180" spans="1:11" ht="12.75">
      <c r="A180" s="47">
        <f>+E180*H180</f>
        <v>0</v>
      </c>
      <c r="B180" s="48">
        <f>+B179+1</f>
        <v>175</v>
      </c>
      <c r="C180" s="64" t="s">
        <v>208</v>
      </c>
      <c r="D180" s="50" t="s">
        <v>40</v>
      </c>
      <c r="E180" s="40">
        <v>3</v>
      </c>
      <c r="F180" s="40">
        <f>+E180</f>
        <v>3</v>
      </c>
      <c r="G180" s="53" t="s">
        <v>38</v>
      </c>
      <c r="H180" s="40"/>
      <c r="I180" s="55">
        <f>H180*E180</f>
        <v>0</v>
      </c>
      <c r="J180" s="56">
        <f>+H180*F180</f>
        <v>0</v>
      </c>
      <c r="K180" s="10">
        <f>+I180+K179</f>
        <v>0</v>
      </c>
    </row>
    <row r="181" spans="1:11" ht="12.75">
      <c r="A181" s="47">
        <f>+E181*H181</f>
        <v>0</v>
      </c>
      <c r="B181" s="48">
        <f>+B180+1</f>
        <v>176</v>
      </c>
      <c r="C181" s="64" t="s">
        <v>209</v>
      </c>
      <c r="D181" s="50" t="s">
        <v>40</v>
      </c>
      <c r="E181" s="40">
        <v>4</v>
      </c>
      <c r="F181" s="40">
        <f>+E181</f>
        <v>4</v>
      </c>
      <c r="G181" s="53" t="s">
        <v>38</v>
      </c>
      <c r="H181" s="40"/>
      <c r="I181" s="55">
        <f>H181*E181</f>
        <v>0</v>
      </c>
      <c r="J181" s="56">
        <f>+H181*F181</f>
        <v>0</v>
      </c>
      <c r="K181" s="10">
        <f>+I181+K180</f>
        <v>0</v>
      </c>
    </row>
    <row r="182" spans="1:11" ht="12.75">
      <c r="A182" s="47">
        <f>+E182*H182</f>
        <v>0</v>
      </c>
      <c r="B182" s="48">
        <f>+B181+1</f>
        <v>177</v>
      </c>
      <c r="C182" s="64" t="s">
        <v>210</v>
      </c>
      <c r="D182" s="50" t="s">
        <v>47</v>
      </c>
      <c r="E182" s="40">
        <v>22.26</v>
      </c>
      <c r="F182" s="40">
        <f>+E182</f>
        <v>22.26</v>
      </c>
      <c r="G182" s="53" t="s">
        <v>38</v>
      </c>
      <c r="H182" s="40"/>
      <c r="I182" s="55">
        <f>H182*E182</f>
        <v>0</v>
      </c>
      <c r="J182" s="56">
        <f>+H182*F182</f>
        <v>0</v>
      </c>
      <c r="K182" s="10">
        <f>+I182+K181</f>
        <v>0</v>
      </c>
    </row>
    <row r="183" spans="1:11" ht="12.75">
      <c r="A183" s="47">
        <f>+E183*H183</f>
        <v>0</v>
      </c>
      <c r="B183" s="48">
        <f>+B182+1</f>
        <v>178</v>
      </c>
      <c r="C183" s="64" t="s">
        <v>211</v>
      </c>
      <c r="D183" s="50" t="s">
        <v>34</v>
      </c>
      <c r="E183" s="40">
        <v>21.76</v>
      </c>
      <c r="F183" s="40">
        <f>+E183</f>
        <v>21.76</v>
      </c>
      <c r="G183" s="53" t="s">
        <v>38</v>
      </c>
      <c r="H183" s="40"/>
      <c r="I183" s="55">
        <f>H183*E183</f>
        <v>0</v>
      </c>
      <c r="J183" s="56">
        <f>+H183*F183</f>
        <v>0</v>
      </c>
      <c r="K183" s="10">
        <f>+I183+K182</f>
        <v>0</v>
      </c>
    </row>
    <row r="184" spans="1:11" ht="12.75">
      <c r="A184" s="47">
        <f>+E184*H184</f>
        <v>0</v>
      </c>
      <c r="B184" s="48">
        <f>+B183+1</f>
        <v>179</v>
      </c>
      <c r="C184" s="67" t="s">
        <v>212</v>
      </c>
      <c r="D184" s="50" t="s">
        <v>34</v>
      </c>
      <c r="E184" s="40">
        <v>153.67</v>
      </c>
      <c r="F184" s="40"/>
      <c r="G184" s="61" t="s">
        <v>35</v>
      </c>
      <c r="H184" s="54"/>
      <c r="I184" s="55">
        <f>H184*E184</f>
        <v>0</v>
      </c>
      <c r="J184" s="56">
        <f>+H184*F184</f>
        <v>0</v>
      </c>
      <c r="K184" s="10">
        <f>+I184+K183</f>
        <v>0</v>
      </c>
    </row>
    <row r="185" spans="1:11" ht="12.75">
      <c r="A185" s="47">
        <f>+E185*H185</f>
        <v>0</v>
      </c>
      <c r="B185" s="48">
        <f>+B184+1</f>
        <v>180</v>
      </c>
      <c r="C185" s="64" t="s">
        <v>213</v>
      </c>
      <c r="D185" s="50" t="s">
        <v>34</v>
      </c>
      <c r="E185" s="40">
        <v>8.09</v>
      </c>
      <c r="F185" s="40"/>
      <c r="G185" s="61" t="s">
        <v>35</v>
      </c>
      <c r="H185" s="54"/>
      <c r="I185" s="55">
        <f>H185*E185</f>
        <v>0</v>
      </c>
      <c r="J185" s="56">
        <f>+H185*F185</f>
        <v>0</v>
      </c>
      <c r="K185" s="10">
        <f>+I185+K184</f>
        <v>0</v>
      </c>
    </row>
    <row r="186" spans="1:11" ht="12.75">
      <c r="A186" s="47">
        <f>+E186*H186</f>
        <v>0</v>
      </c>
      <c r="B186" s="48">
        <f>+B185+1</f>
        <v>181</v>
      </c>
      <c r="C186" s="69" t="s">
        <v>214</v>
      </c>
      <c r="D186" s="50" t="s">
        <v>34</v>
      </c>
      <c r="E186" s="40">
        <v>617.37</v>
      </c>
      <c r="F186" s="40"/>
      <c r="G186" s="61" t="s">
        <v>35</v>
      </c>
      <c r="H186" s="54"/>
      <c r="I186" s="55">
        <f>H186*E186</f>
        <v>0</v>
      </c>
      <c r="J186" s="56">
        <f>+H186*F186</f>
        <v>0</v>
      </c>
      <c r="K186" s="10">
        <f>+I186+K185</f>
        <v>0</v>
      </c>
    </row>
    <row r="187" spans="1:11" ht="12.75">
      <c r="A187" s="47">
        <f>+E187*H187</f>
        <v>0</v>
      </c>
      <c r="B187" s="48">
        <f>+B186+1</f>
        <v>182</v>
      </c>
      <c r="C187" s="64" t="s">
        <v>215</v>
      </c>
      <c r="D187" s="50" t="s">
        <v>47</v>
      </c>
      <c r="E187" s="40">
        <v>70.75</v>
      </c>
      <c r="F187" s="40"/>
      <c r="G187" s="53" t="s">
        <v>38</v>
      </c>
      <c r="H187" s="54"/>
      <c r="I187" s="55">
        <f>H187*E187</f>
        <v>0</v>
      </c>
      <c r="J187" s="56">
        <f>+H187*F187</f>
        <v>0</v>
      </c>
      <c r="K187" s="10">
        <f>+I187+K186</f>
        <v>0</v>
      </c>
    </row>
    <row r="188" spans="1:11" ht="12.75">
      <c r="A188" s="47">
        <f>+E188*H188</f>
        <v>0</v>
      </c>
      <c r="B188" s="48">
        <f>+B187+1</f>
        <v>183</v>
      </c>
      <c r="C188" s="64" t="s">
        <v>216</v>
      </c>
      <c r="D188" s="50" t="s">
        <v>47</v>
      </c>
      <c r="E188" s="40">
        <v>35.85</v>
      </c>
      <c r="F188" s="40"/>
      <c r="G188" s="53" t="s">
        <v>38</v>
      </c>
      <c r="H188" s="54"/>
      <c r="I188" s="55">
        <f>H188*E188</f>
        <v>0</v>
      </c>
      <c r="J188" s="56">
        <f>+H188*F188</f>
        <v>0</v>
      </c>
      <c r="K188" s="10">
        <f>+I188+K187</f>
        <v>0</v>
      </c>
    </row>
    <row r="189" spans="1:11" ht="12.75">
      <c r="A189" s="47">
        <f>+E189*H189</f>
        <v>0</v>
      </c>
      <c r="B189" s="48">
        <f>+B188+1</f>
        <v>184</v>
      </c>
      <c r="C189" s="64" t="s">
        <v>217</v>
      </c>
      <c r="D189" s="50" t="s">
        <v>47</v>
      </c>
      <c r="E189" s="40">
        <v>70.75</v>
      </c>
      <c r="F189" s="40"/>
      <c r="G189" s="53" t="s">
        <v>38</v>
      </c>
      <c r="H189" s="54"/>
      <c r="I189" s="55">
        <f>H189*E189</f>
        <v>0</v>
      </c>
      <c r="J189" s="56">
        <f>+H189*F189</f>
        <v>0</v>
      </c>
      <c r="K189" s="10">
        <f>+I189+K188</f>
        <v>0</v>
      </c>
    </row>
    <row r="190" spans="1:11" ht="12.75">
      <c r="A190" s="47">
        <f>+E190*H190</f>
        <v>0</v>
      </c>
      <c r="B190" s="48">
        <f>+B189+1</f>
        <v>185</v>
      </c>
      <c r="C190" s="64" t="s">
        <v>218</v>
      </c>
      <c r="D190" s="50" t="s">
        <v>47</v>
      </c>
      <c r="E190" s="40">
        <v>35.85</v>
      </c>
      <c r="F190" s="40"/>
      <c r="G190" s="53" t="s">
        <v>38</v>
      </c>
      <c r="H190" s="54"/>
      <c r="I190" s="55">
        <f>H190*E190</f>
        <v>0</v>
      </c>
      <c r="J190" s="56">
        <f>+H190*F190</f>
        <v>0</v>
      </c>
      <c r="K190" s="10">
        <f>+I190+K189</f>
        <v>0</v>
      </c>
    </row>
    <row r="191" spans="1:11" ht="12.75">
      <c r="A191" s="47">
        <f>+E191*H191</f>
        <v>0</v>
      </c>
      <c r="B191" s="48">
        <f>+B190+1</f>
        <v>186</v>
      </c>
      <c r="C191" s="64" t="s">
        <v>219</v>
      </c>
      <c r="D191" s="50" t="s">
        <v>40</v>
      </c>
      <c r="E191" s="40">
        <v>9</v>
      </c>
      <c r="F191" s="40"/>
      <c r="G191" s="61" t="s">
        <v>35</v>
      </c>
      <c r="H191" s="54"/>
      <c r="I191" s="55">
        <f>H191*E191</f>
        <v>0</v>
      </c>
      <c r="J191" s="56">
        <f>+H191*F191</f>
        <v>0</v>
      </c>
      <c r="K191" s="10">
        <f>+I191+K190</f>
        <v>0</v>
      </c>
    </row>
    <row r="192" spans="1:11" ht="12.75">
      <c r="A192" s="47">
        <f>+E192*H192</f>
        <v>0</v>
      </c>
      <c r="B192" s="48">
        <f>+B191+1</f>
        <v>187</v>
      </c>
      <c r="C192" s="64" t="s">
        <v>220</v>
      </c>
      <c r="D192" s="50" t="s">
        <v>40</v>
      </c>
      <c r="E192" s="40">
        <v>3</v>
      </c>
      <c r="F192" s="40"/>
      <c r="G192" s="61" t="s">
        <v>35</v>
      </c>
      <c r="H192" s="54"/>
      <c r="I192" s="55">
        <f>H192*E192</f>
        <v>0</v>
      </c>
      <c r="J192" s="56">
        <f>+H192*F192</f>
        <v>0</v>
      </c>
      <c r="K192" s="10">
        <f>+I192+K191</f>
        <v>0</v>
      </c>
    </row>
    <row r="193" spans="1:11" ht="12.75">
      <c r="A193" s="47">
        <f>+E193*H193</f>
        <v>0</v>
      </c>
      <c r="B193" s="48">
        <f>+B192+1</f>
        <v>188</v>
      </c>
      <c r="C193" s="64" t="s">
        <v>221</v>
      </c>
      <c r="D193" s="50" t="s">
        <v>34</v>
      </c>
      <c r="E193" s="40">
        <v>89.69</v>
      </c>
      <c r="F193" s="40"/>
      <c r="G193" s="61" t="s">
        <v>35</v>
      </c>
      <c r="H193" s="54"/>
      <c r="I193" s="55">
        <f>H193*E193</f>
        <v>0</v>
      </c>
      <c r="J193" s="56">
        <f>+H193*F193</f>
        <v>0</v>
      </c>
      <c r="K193" s="10">
        <f>+I193+K192</f>
        <v>0</v>
      </c>
    </row>
    <row r="194" spans="1:11" ht="12.75">
      <c r="A194" s="47">
        <f>+E194*H194</f>
        <v>0</v>
      </c>
      <c r="B194" s="48">
        <f>+B193+1</f>
        <v>189</v>
      </c>
      <c r="C194" s="64" t="s">
        <v>222</v>
      </c>
      <c r="D194" s="50" t="s">
        <v>34</v>
      </c>
      <c r="E194" s="40">
        <v>112.1</v>
      </c>
      <c r="F194" s="40"/>
      <c r="G194" s="53" t="s">
        <v>38</v>
      </c>
      <c r="H194" s="54"/>
      <c r="I194" s="55">
        <f>H194*E194</f>
        <v>0</v>
      </c>
      <c r="J194" s="56">
        <f>+H194*F194</f>
        <v>0</v>
      </c>
      <c r="K194" s="10">
        <f>+I194+K193</f>
        <v>0</v>
      </c>
    </row>
    <row r="195" spans="1:11" ht="12.75">
      <c r="A195" s="47">
        <f>+E195*H195</f>
        <v>0</v>
      </c>
      <c r="B195" s="48">
        <f>+B194+1</f>
        <v>190</v>
      </c>
      <c r="C195" s="64" t="s">
        <v>223</v>
      </c>
      <c r="D195" s="50" t="s">
        <v>34</v>
      </c>
      <c r="E195" s="40">
        <v>112.1</v>
      </c>
      <c r="F195" s="40"/>
      <c r="G195" s="53" t="s">
        <v>38</v>
      </c>
      <c r="H195" s="54"/>
      <c r="I195" s="55">
        <f>H195*E195</f>
        <v>0</v>
      </c>
      <c r="J195" s="56">
        <f>+H195*F195</f>
        <v>0</v>
      </c>
      <c r="K195" s="10">
        <f>+I195+K194</f>
        <v>0</v>
      </c>
    </row>
    <row r="196" spans="1:11" ht="12.75">
      <c r="A196" s="47">
        <f>+E196*H196</f>
        <v>0</v>
      </c>
      <c r="B196" s="48">
        <f>+B195+1</f>
        <v>191</v>
      </c>
      <c r="C196" s="64" t="s">
        <v>224</v>
      </c>
      <c r="D196" s="50" t="s">
        <v>34</v>
      </c>
      <c r="E196" s="40">
        <v>122.63</v>
      </c>
      <c r="F196" s="40"/>
      <c r="G196" s="53" t="s">
        <v>38</v>
      </c>
      <c r="H196" s="54"/>
      <c r="I196" s="55">
        <f>H196*E196</f>
        <v>0</v>
      </c>
      <c r="J196" s="56">
        <f>+H196*F196</f>
        <v>0</v>
      </c>
      <c r="K196" s="10">
        <f>+I196+K195</f>
        <v>0</v>
      </c>
    </row>
    <row r="197" spans="1:11" ht="12.75">
      <c r="A197" s="47">
        <f>+E197*H197</f>
        <v>0</v>
      </c>
      <c r="B197" s="48">
        <f>+B196+1</f>
        <v>192</v>
      </c>
      <c r="C197" s="64" t="s">
        <v>225</v>
      </c>
      <c r="D197" s="50" t="s">
        <v>34</v>
      </c>
      <c r="E197" s="40">
        <v>122.63</v>
      </c>
      <c r="F197" s="40"/>
      <c r="G197" s="53" t="s">
        <v>38</v>
      </c>
      <c r="H197" s="54"/>
      <c r="I197" s="55">
        <f>H197*E197</f>
        <v>0</v>
      </c>
      <c r="J197" s="56">
        <f>+H197*F197</f>
        <v>0</v>
      </c>
      <c r="K197" s="10">
        <f>+I197+K196</f>
        <v>0</v>
      </c>
    </row>
    <row r="198" spans="1:11" ht="12.75">
      <c r="A198" s="47">
        <f>+E198*H198</f>
        <v>0</v>
      </c>
      <c r="B198" s="48">
        <f>+B197+1</f>
        <v>193</v>
      </c>
      <c r="C198" s="64" t="s">
        <v>226</v>
      </c>
      <c r="D198" s="50" t="s">
        <v>34</v>
      </c>
      <c r="E198" s="40">
        <v>123.47</v>
      </c>
      <c r="F198" s="40"/>
      <c r="G198" s="53" t="s">
        <v>38</v>
      </c>
      <c r="H198" s="54"/>
      <c r="I198" s="55">
        <f>H198*E198</f>
        <v>0</v>
      </c>
      <c r="J198" s="56">
        <f>+H198*F198</f>
        <v>0</v>
      </c>
      <c r="K198" s="10">
        <f>+I198+K197</f>
        <v>0</v>
      </c>
    </row>
    <row r="199" spans="1:11" ht="12.75">
      <c r="A199" s="47">
        <f>+E199*H199</f>
        <v>0</v>
      </c>
      <c r="B199" s="48">
        <f>+B198+1</f>
        <v>194</v>
      </c>
      <c r="C199" s="64" t="s">
        <v>227</v>
      </c>
      <c r="D199" s="50" t="s">
        <v>34</v>
      </c>
      <c r="E199" s="40">
        <v>123.47</v>
      </c>
      <c r="F199" s="40"/>
      <c r="G199" s="53" t="s">
        <v>38</v>
      </c>
      <c r="H199" s="54"/>
      <c r="I199" s="55">
        <f>H199*E199</f>
        <v>0</v>
      </c>
      <c r="J199" s="56">
        <f>+H199*F199</f>
        <v>0</v>
      </c>
      <c r="K199" s="10">
        <f>+I199+K198</f>
        <v>0</v>
      </c>
    </row>
    <row r="200" spans="1:11" ht="12.75">
      <c r="A200" s="47">
        <f>+E200*H200</f>
        <v>0</v>
      </c>
      <c r="B200" s="48">
        <f>+B199+1</f>
        <v>195</v>
      </c>
      <c r="C200" s="70" t="s">
        <v>228</v>
      </c>
      <c r="D200" s="50" t="s">
        <v>23</v>
      </c>
      <c r="E200" s="40">
        <v>1</v>
      </c>
      <c r="F200" s="40"/>
      <c r="G200" s="53" t="s">
        <v>38</v>
      </c>
      <c r="H200" s="54"/>
      <c r="I200" s="55">
        <f>H200*E200</f>
        <v>0</v>
      </c>
      <c r="J200" s="56">
        <f>+H200*F200</f>
        <v>0</v>
      </c>
      <c r="K200" s="10">
        <f>+I200+K199</f>
        <v>0</v>
      </c>
    </row>
    <row r="201" spans="1:11" ht="12.75">
      <c r="A201" s="47">
        <f>+E201*H201</f>
        <v>0</v>
      </c>
      <c r="B201" s="48">
        <f>+B200+1</f>
        <v>196</v>
      </c>
      <c r="C201" s="70" t="s">
        <v>229</v>
      </c>
      <c r="D201" s="50" t="s">
        <v>23</v>
      </c>
      <c r="E201" s="40">
        <v>1</v>
      </c>
      <c r="F201" s="40"/>
      <c r="G201" s="53" t="s">
        <v>38</v>
      </c>
      <c r="H201" s="54"/>
      <c r="I201" s="55">
        <f>H201*E201</f>
        <v>0</v>
      </c>
      <c r="J201" s="56">
        <f>+H201*F201</f>
        <v>0</v>
      </c>
      <c r="K201" s="10">
        <f>+I201+K200</f>
        <v>0</v>
      </c>
    </row>
    <row r="202" spans="1:11" ht="12.75">
      <c r="A202" s="47">
        <f>+E202*H202</f>
        <v>0</v>
      </c>
      <c r="B202" s="48">
        <f>+B201+1</f>
        <v>197</v>
      </c>
      <c r="C202" s="69" t="s">
        <v>230</v>
      </c>
      <c r="D202" s="50" t="s">
        <v>40</v>
      </c>
      <c r="E202" s="40">
        <v>1</v>
      </c>
      <c r="F202" s="40"/>
      <c r="G202" s="53" t="s">
        <v>38</v>
      </c>
      <c r="H202" s="54"/>
      <c r="I202" s="55">
        <f>H202*E202</f>
        <v>0</v>
      </c>
      <c r="J202" s="56">
        <f>+H202*F202</f>
        <v>0</v>
      </c>
      <c r="K202" s="10">
        <f>+I202+K201</f>
        <v>0</v>
      </c>
    </row>
    <row r="203" spans="1:11" ht="12.75">
      <c r="A203" s="47">
        <f>+E203*H203</f>
        <v>0</v>
      </c>
      <c r="B203" s="48">
        <f>+B202+1</f>
        <v>198</v>
      </c>
      <c r="C203" s="69" t="s">
        <v>231</v>
      </c>
      <c r="D203" s="50" t="s">
        <v>40</v>
      </c>
      <c r="E203" s="40">
        <v>1</v>
      </c>
      <c r="F203" s="40"/>
      <c r="G203" s="53" t="s">
        <v>38</v>
      </c>
      <c r="H203" s="54"/>
      <c r="I203" s="55">
        <f>H203*E203</f>
        <v>0</v>
      </c>
      <c r="J203" s="56">
        <f>+H203*F203</f>
        <v>0</v>
      </c>
      <c r="K203" s="10">
        <f>+I203+K202</f>
        <v>0</v>
      </c>
    </row>
    <row r="204" spans="1:11" ht="12.75">
      <c r="A204" s="47">
        <f>+E204*H204</f>
        <v>0</v>
      </c>
      <c r="B204" s="48">
        <f>+B203+1</f>
        <v>199</v>
      </c>
      <c r="C204" s="64" t="s">
        <v>232</v>
      </c>
      <c r="D204" s="50" t="s">
        <v>40</v>
      </c>
      <c r="E204" s="40">
        <v>1</v>
      </c>
      <c r="F204" s="40"/>
      <c r="G204" s="53" t="s">
        <v>38</v>
      </c>
      <c r="H204" s="54"/>
      <c r="I204" s="55">
        <f>H204*E204</f>
        <v>0</v>
      </c>
      <c r="J204" s="56">
        <f>+H204*F204</f>
        <v>0</v>
      </c>
      <c r="K204" s="10">
        <f>+I204+K203</f>
        <v>0</v>
      </c>
    </row>
    <row r="205" spans="1:11" ht="12.75">
      <c r="A205" s="47">
        <f>+E205*H205</f>
        <v>0</v>
      </c>
      <c r="B205" s="48">
        <f>+B204+1</f>
        <v>200</v>
      </c>
      <c r="C205" s="64" t="s">
        <v>233</v>
      </c>
      <c r="D205" s="50" t="s">
        <v>40</v>
      </c>
      <c r="E205" s="40">
        <v>16</v>
      </c>
      <c r="F205" s="40"/>
      <c r="G205" s="61" t="s">
        <v>35</v>
      </c>
      <c r="H205" s="54"/>
      <c r="I205" s="55">
        <f>H205*E205</f>
        <v>0</v>
      </c>
      <c r="J205" s="56">
        <f>+H205*F205</f>
        <v>0</v>
      </c>
      <c r="K205" s="10">
        <f>+I205+K204</f>
        <v>0</v>
      </c>
    </row>
    <row r="206" spans="1:11" ht="12.75">
      <c r="A206" s="47">
        <f>+E206*H206</f>
        <v>0</v>
      </c>
      <c r="B206" s="48">
        <f>+B205+1</f>
        <v>201</v>
      </c>
      <c r="C206" s="64" t="s">
        <v>234</v>
      </c>
      <c r="D206" s="50" t="s">
        <v>40</v>
      </c>
      <c r="E206" s="40">
        <v>16</v>
      </c>
      <c r="F206" s="40"/>
      <c r="G206" s="61" t="s">
        <v>35</v>
      </c>
      <c r="H206" s="54"/>
      <c r="I206" s="55">
        <f>H206*E206</f>
        <v>0</v>
      </c>
      <c r="J206" s="56">
        <f>+H206*F206</f>
        <v>0</v>
      </c>
      <c r="K206" s="10">
        <f>+I206+K205</f>
        <v>0</v>
      </c>
    </row>
    <row r="207" spans="1:11" ht="12.75">
      <c r="A207" s="47">
        <f>+E207*H207</f>
        <v>0</v>
      </c>
      <c r="B207" s="48">
        <f>+B206+1</f>
        <v>202</v>
      </c>
      <c r="C207" s="64" t="s">
        <v>235</v>
      </c>
      <c r="D207" s="50" t="s">
        <v>40</v>
      </c>
      <c r="E207" s="40">
        <v>2</v>
      </c>
      <c r="F207" s="40"/>
      <c r="G207" s="61" t="s">
        <v>35</v>
      </c>
      <c r="H207" s="54"/>
      <c r="I207" s="55">
        <f>H207*E207</f>
        <v>0</v>
      </c>
      <c r="J207" s="56">
        <f>+H207*F207</f>
        <v>0</v>
      </c>
      <c r="K207" s="10">
        <f>+I207+K206</f>
        <v>0</v>
      </c>
    </row>
    <row r="208" spans="1:11" ht="12.75">
      <c r="A208" s="47">
        <f>+E208*H208</f>
        <v>0</v>
      </c>
      <c r="B208" s="48">
        <f>+B207+1</f>
        <v>203</v>
      </c>
      <c r="C208" s="64" t="s">
        <v>236</v>
      </c>
      <c r="D208" s="50" t="s">
        <v>40</v>
      </c>
      <c r="E208" s="40">
        <v>4</v>
      </c>
      <c r="F208" s="40"/>
      <c r="G208" s="53" t="s">
        <v>38</v>
      </c>
      <c r="H208" s="54"/>
      <c r="I208" s="55">
        <f>H208*E208</f>
        <v>0</v>
      </c>
      <c r="J208" s="56">
        <f>+H208*F208</f>
        <v>0</v>
      </c>
      <c r="K208" s="10">
        <f>+I208+K207</f>
        <v>0</v>
      </c>
    </row>
    <row r="209" spans="1:11" ht="12.75">
      <c r="A209" s="47">
        <f>+E209*H209</f>
        <v>0</v>
      </c>
      <c r="B209" s="48">
        <f>+B208+1</f>
        <v>204</v>
      </c>
      <c r="C209" s="64" t="s">
        <v>237</v>
      </c>
      <c r="D209" s="50" t="s">
        <v>40</v>
      </c>
      <c r="E209" s="40">
        <v>4</v>
      </c>
      <c r="F209" s="40"/>
      <c r="G209" s="53" t="s">
        <v>38</v>
      </c>
      <c r="H209" s="54"/>
      <c r="I209" s="55">
        <f>H209*E209</f>
        <v>0</v>
      </c>
      <c r="J209" s="56">
        <f>+H209*F209</f>
        <v>0</v>
      </c>
      <c r="K209" s="10">
        <f>+I209+K208</f>
        <v>0</v>
      </c>
    </row>
    <row r="210" spans="1:11" ht="12.75">
      <c r="A210" s="47">
        <f>+E210*H210</f>
        <v>0</v>
      </c>
      <c r="B210" s="48">
        <f>+B209+1</f>
        <v>205</v>
      </c>
      <c r="C210" s="64" t="s">
        <v>238</v>
      </c>
      <c r="D210" s="50" t="s">
        <v>40</v>
      </c>
      <c r="E210" s="40">
        <v>1</v>
      </c>
      <c r="F210" s="40"/>
      <c r="G210" s="61" t="s">
        <v>35</v>
      </c>
      <c r="H210" s="54"/>
      <c r="I210" s="55">
        <f>H210*E210</f>
        <v>0</v>
      </c>
      <c r="J210" s="56">
        <f>+H210*F210</f>
        <v>0</v>
      </c>
      <c r="K210" s="10">
        <f>+I210+K209</f>
        <v>0</v>
      </c>
    </row>
    <row r="211" spans="1:11" ht="12.75">
      <c r="A211" s="47">
        <f>+E211*H211</f>
        <v>0</v>
      </c>
      <c r="B211" s="48">
        <f>+B210+1</f>
        <v>206</v>
      </c>
      <c r="C211" s="64" t="s">
        <v>239</v>
      </c>
      <c r="D211" s="50" t="s">
        <v>40</v>
      </c>
      <c r="E211" s="40">
        <v>32</v>
      </c>
      <c r="F211" s="40"/>
      <c r="G211" s="61" t="s">
        <v>35</v>
      </c>
      <c r="H211" s="54"/>
      <c r="I211" s="55">
        <f>H211*E211</f>
        <v>0</v>
      </c>
      <c r="J211" s="56">
        <f>+H211*F211</f>
        <v>0</v>
      </c>
      <c r="K211" s="10">
        <f>+I211+K210</f>
        <v>0</v>
      </c>
    </row>
    <row r="212" spans="1:11" ht="12.75">
      <c r="A212" s="47">
        <f>+E212*H212</f>
        <v>0</v>
      </c>
      <c r="B212" s="48">
        <f>+B211+1</f>
        <v>207</v>
      </c>
      <c r="C212" s="64" t="s">
        <v>240</v>
      </c>
      <c r="D212" s="50" t="s">
        <v>47</v>
      </c>
      <c r="E212" s="40">
        <v>3.68</v>
      </c>
      <c r="F212" s="40"/>
      <c r="G212" s="61" t="s">
        <v>35</v>
      </c>
      <c r="H212" s="54"/>
      <c r="I212" s="55">
        <f>H212*E212</f>
        <v>0</v>
      </c>
      <c r="J212" s="56">
        <f>+H212*F212</f>
        <v>0</v>
      </c>
      <c r="K212" s="10">
        <f>+I212+K211</f>
        <v>0</v>
      </c>
    </row>
    <row r="213" spans="1:11" ht="12.75">
      <c r="A213" s="47">
        <f>+E213*H213</f>
        <v>0</v>
      </c>
      <c r="B213" s="48">
        <f>+B212+1</f>
        <v>208</v>
      </c>
      <c r="C213" s="69" t="s">
        <v>241</v>
      </c>
      <c r="D213" s="50" t="s">
        <v>34</v>
      </c>
      <c r="E213" s="40">
        <v>1705.98</v>
      </c>
      <c r="F213" s="40"/>
      <c r="G213" s="53" t="s">
        <v>38</v>
      </c>
      <c r="H213" s="54"/>
      <c r="I213" s="55">
        <f>H213*E213</f>
        <v>0</v>
      </c>
      <c r="J213" s="56">
        <f>+H213*F213</f>
        <v>0</v>
      </c>
      <c r="K213" s="10">
        <f>+I213+K212</f>
        <v>0</v>
      </c>
    </row>
    <row r="214" spans="1:11" ht="12.75">
      <c r="A214" s="47">
        <f>+E214*H214</f>
        <v>0</v>
      </c>
      <c r="B214" s="48">
        <f>+B213+1</f>
        <v>209</v>
      </c>
      <c r="C214" s="69" t="s">
        <v>242</v>
      </c>
      <c r="D214" s="50" t="s">
        <v>34</v>
      </c>
      <c r="E214" s="40">
        <v>35</v>
      </c>
      <c r="F214" s="40">
        <f>+E214</f>
        <v>35</v>
      </c>
      <c r="G214" s="53" t="s">
        <v>38</v>
      </c>
      <c r="H214" s="54"/>
      <c r="I214" s="55">
        <f>H214*E214</f>
        <v>0</v>
      </c>
      <c r="J214" s="56">
        <f>+H214*F214</f>
        <v>0</v>
      </c>
      <c r="K214" s="10">
        <f>+I214+K213</f>
        <v>0</v>
      </c>
    </row>
    <row r="215" spans="1:11" ht="12.75">
      <c r="A215" s="47">
        <f>+E215*H215</f>
        <v>0</v>
      </c>
      <c r="B215" s="48">
        <f>+B214+1</f>
        <v>210</v>
      </c>
      <c r="C215" s="64" t="s">
        <v>243</v>
      </c>
      <c r="D215" s="50" t="s">
        <v>47</v>
      </c>
      <c r="E215" s="40">
        <v>38.11</v>
      </c>
      <c r="F215" s="40"/>
      <c r="G215" s="53" t="s">
        <v>38</v>
      </c>
      <c r="H215" s="54"/>
      <c r="I215" s="55">
        <f>H215*E215</f>
        <v>0</v>
      </c>
      <c r="J215" s="56">
        <f>+H215*F215</f>
        <v>0</v>
      </c>
      <c r="K215" s="10">
        <f>+I215+K214</f>
        <v>0</v>
      </c>
    </row>
    <row r="216" spans="1:11" ht="12.75">
      <c r="A216" s="47">
        <f>+E216*H216</f>
        <v>0</v>
      </c>
      <c r="B216" s="48">
        <f>+B215+1</f>
        <v>211</v>
      </c>
      <c r="C216" s="64" t="s">
        <v>244</v>
      </c>
      <c r="D216" s="50" t="s">
        <v>47</v>
      </c>
      <c r="E216" s="40">
        <v>16.06</v>
      </c>
      <c r="F216" s="40">
        <f>+E216</f>
        <v>16.06</v>
      </c>
      <c r="G216" s="61" t="s">
        <v>35</v>
      </c>
      <c r="H216" s="54"/>
      <c r="I216" s="55">
        <f>H216*E216</f>
        <v>0</v>
      </c>
      <c r="J216" s="56">
        <f>+H216*F216</f>
        <v>0</v>
      </c>
      <c r="K216" s="10">
        <f>+I216+K215</f>
        <v>0</v>
      </c>
    </row>
    <row r="217" spans="1:11" ht="12.75">
      <c r="A217" s="47">
        <f>+E217*H217</f>
        <v>0</v>
      </c>
      <c r="B217" s="48">
        <f>+B216+1</f>
        <v>212</v>
      </c>
      <c r="C217" s="64" t="s">
        <v>245</v>
      </c>
      <c r="D217" s="50" t="s">
        <v>47</v>
      </c>
      <c r="E217" s="40">
        <v>19.76</v>
      </c>
      <c r="F217" s="40">
        <f>+E217</f>
        <v>19.76</v>
      </c>
      <c r="G217" s="53" t="s">
        <v>38</v>
      </c>
      <c r="H217" s="54"/>
      <c r="I217" s="55">
        <f>H217*E217</f>
        <v>0</v>
      </c>
      <c r="J217" s="56">
        <f>+H217*F217</f>
        <v>0</v>
      </c>
      <c r="K217" s="10">
        <f>+I217+K216</f>
        <v>0</v>
      </c>
    </row>
    <row r="218" spans="1:11" ht="12.75">
      <c r="A218" s="47">
        <f>+E218*H218</f>
        <v>0</v>
      </c>
      <c r="B218" s="48">
        <f>+B217+1</f>
        <v>213</v>
      </c>
      <c r="C218" s="64" t="s">
        <v>246</v>
      </c>
      <c r="D218" s="50" t="s">
        <v>47</v>
      </c>
      <c r="E218" s="40">
        <v>163.99</v>
      </c>
      <c r="F218" s="40"/>
      <c r="G218" s="53" t="s">
        <v>38</v>
      </c>
      <c r="H218" s="54"/>
      <c r="I218" s="55">
        <f>H218*E218</f>
        <v>0</v>
      </c>
      <c r="J218" s="56">
        <f>+H218*F218</f>
        <v>0</v>
      </c>
      <c r="K218" s="10">
        <f>+I218+K217</f>
        <v>0</v>
      </c>
    </row>
    <row r="219" spans="1:11" ht="12.75">
      <c r="A219" s="47">
        <f>+E219*H219</f>
        <v>0</v>
      </c>
      <c r="B219" s="48">
        <f>+B218+1</f>
        <v>214</v>
      </c>
      <c r="C219" s="64" t="s">
        <v>247</v>
      </c>
      <c r="D219" s="50" t="s">
        <v>40</v>
      </c>
      <c r="E219" s="40">
        <v>2</v>
      </c>
      <c r="F219" s="40"/>
      <c r="G219" s="53" t="s">
        <v>38</v>
      </c>
      <c r="H219" s="54"/>
      <c r="I219" s="55">
        <f>H219*E219</f>
        <v>0</v>
      </c>
      <c r="J219" s="56">
        <f>+H219*F219</f>
        <v>0</v>
      </c>
      <c r="K219" s="10">
        <f>+I219+K218</f>
        <v>0</v>
      </c>
    </row>
    <row r="220" spans="1:11" ht="12.75">
      <c r="A220" s="47">
        <f>+E220*H220</f>
        <v>0</v>
      </c>
      <c r="B220" s="48">
        <f>+B219+1</f>
        <v>215</v>
      </c>
      <c r="C220" s="64" t="s">
        <v>248</v>
      </c>
      <c r="D220" s="50" t="s">
        <v>34</v>
      </c>
      <c r="E220" s="40">
        <v>29.54</v>
      </c>
      <c r="F220" s="40">
        <f>+E220</f>
        <v>29.54</v>
      </c>
      <c r="G220" s="53" t="s">
        <v>38</v>
      </c>
      <c r="H220" s="54"/>
      <c r="I220" s="55">
        <f>H220*E220</f>
        <v>0</v>
      </c>
      <c r="J220" s="56">
        <f>+H220*F220</f>
        <v>0</v>
      </c>
      <c r="K220" s="10">
        <f>+I220+K219</f>
        <v>0</v>
      </c>
    </row>
    <row r="221" spans="1:11" ht="12.75">
      <c r="A221" s="47">
        <f>+E221*H221</f>
        <v>0</v>
      </c>
      <c r="B221" s="48">
        <f>+B220+1</f>
        <v>216</v>
      </c>
      <c r="C221" s="70" t="s">
        <v>249</v>
      </c>
      <c r="D221" s="50" t="s">
        <v>40</v>
      </c>
      <c r="E221" s="40">
        <v>3</v>
      </c>
      <c r="F221" s="40"/>
      <c r="G221" s="53" t="s">
        <v>38</v>
      </c>
      <c r="H221" s="54"/>
      <c r="I221" s="55">
        <f>H221*E221</f>
        <v>0</v>
      </c>
      <c r="J221" s="56">
        <f>+H221*F221</f>
        <v>0</v>
      </c>
      <c r="K221" s="10">
        <f>+I221+K220</f>
        <v>0</v>
      </c>
    </row>
    <row r="222" spans="1:11" ht="12.75">
      <c r="A222" s="47">
        <f>+E222*H222</f>
        <v>0</v>
      </c>
      <c r="B222" s="48">
        <f>+B221+1</f>
        <v>217</v>
      </c>
      <c r="C222" s="64" t="s">
        <v>250</v>
      </c>
      <c r="D222" s="50" t="s">
        <v>40</v>
      </c>
      <c r="E222" s="40">
        <v>6</v>
      </c>
      <c r="F222" s="40"/>
      <c r="G222" s="53" t="s">
        <v>38</v>
      </c>
      <c r="H222" s="54"/>
      <c r="I222" s="55">
        <f>H222*E222</f>
        <v>0</v>
      </c>
      <c r="J222" s="56">
        <f>+H222*F222</f>
        <v>0</v>
      </c>
      <c r="K222" s="10">
        <f>+I222+K221</f>
        <v>0</v>
      </c>
    </row>
    <row r="223" spans="1:11" ht="12.75">
      <c r="A223" s="47">
        <f>+E223*H223</f>
        <v>0</v>
      </c>
      <c r="B223" s="48">
        <f>+B222+1</f>
        <v>218</v>
      </c>
      <c r="C223" s="69" t="s">
        <v>251</v>
      </c>
      <c r="D223" s="50" t="s">
        <v>34</v>
      </c>
      <c r="E223" s="40">
        <v>382.37</v>
      </c>
      <c r="F223" s="40"/>
      <c r="G223" s="53" t="s">
        <v>38</v>
      </c>
      <c r="H223" s="54"/>
      <c r="I223" s="55">
        <f>H223*E223</f>
        <v>0</v>
      </c>
      <c r="J223" s="56">
        <f>+H223*F223</f>
        <v>0</v>
      </c>
      <c r="K223" s="10">
        <f>+I223+K222</f>
        <v>0</v>
      </c>
    </row>
    <row r="224" spans="1:11" ht="12.75">
      <c r="A224" s="47">
        <f>+E224*H224</f>
        <v>0</v>
      </c>
      <c r="B224" s="48">
        <f>+B223+1</f>
        <v>219</v>
      </c>
      <c r="C224" s="69" t="s">
        <v>252</v>
      </c>
      <c r="D224" s="50" t="s">
        <v>34</v>
      </c>
      <c r="E224" s="40">
        <v>156.2</v>
      </c>
      <c r="F224" s="40"/>
      <c r="G224" s="53" t="s">
        <v>38</v>
      </c>
      <c r="H224" s="54"/>
      <c r="I224" s="55">
        <f>H224*E224</f>
        <v>0</v>
      </c>
      <c r="J224" s="56">
        <f>+H224*F224</f>
        <v>0</v>
      </c>
      <c r="K224" s="10">
        <f>+I224+K223</f>
        <v>0</v>
      </c>
    </row>
    <row r="225" spans="1:11" ht="12.75">
      <c r="A225" s="47">
        <f>+E225*H225</f>
        <v>0</v>
      </c>
      <c r="B225" s="48">
        <f>+B224+1</f>
        <v>220</v>
      </c>
      <c r="C225" s="69" t="s">
        <v>253</v>
      </c>
      <c r="D225" s="50" t="s">
        <v>34</v>
      </c>
      <c r="E225" s="40">
        <v>240.79</v>
      </c>
      <c r="F225" s="40"/>
      <c r="G225" s="53" t="s">
        <v>38</v>
      </c>
      <c r="H225" s="54"/>
      <c r="I225" s="55">
        <f>H225*E225</f>
        <v>0</v>
      </c>
      <c r="J225" s="56">
        <f>+H225*F225</f>
        <v>0</v>
      </c>
      <c r="K225" s="10">
        <f>+I225+K224</f>
        <v>0</v>
      </c>
    </row>
    <row r="226" spans="1:11" ht="12.75">
      <c r="A226" s="47">
        <f>+E226*H226</f>
        <v>0</v>
      </c>
      <c r="B226" s="48">
        <f>+B225+1</f>
        <v>221</v>
      </c>
      <c r="C226" s="64" t="s">
        <v>254</v>
      </c>
      <c r="D226" s="50" t="s">
        <v>47</v>
      </c>
      <c r="E226" s="40">
        <v>64</v>
      </c>
      <c r="F226" s="40"/>
      <c r="G226" s="53" t="s">
        <v>38</v>
      </c>
      <c r="H226" s="54"/>
      <c r="I226" s="55">
        <f>H226*E226</f>
        <v>0</v>
      </c>
      <c r="J226" s="56">
        <f>+H226*F226</f>
        <v>0</v>
      </c>
      <c r="K226" s="10">
        <f>+I226+K225</f>
        <v>0</v>
      </c>
    </row>
    <row r="227" spans="1:11" ht="12.75">
      <c r="A227" s="47">
        <f>+E227*H227</f>
        <v>0</v>
      </c>
      <c r="B227" s="48">
        <f>+B226+1</f>
        <v>222</v>
      </c>
      <c r="C227" s="64" t="s">
        <v>255</v>
      </c>
      <c r="D227" s="50" t="s">
        <v>47</v>
      </c>
      <c r="E227" s="40">
        <v>15</v>
      </c>
      <c r="F227" s="40"/>
      <c r="G227" s="53" t="s">
        <v>38</v>
      </c>
      <c r="H227" s="54"/>
      <c r="I227" s="55">
        <f>H227*E227</f>
        <v>0</v>
      </c>
      <c r="J227" s="56">
        <f>+H227*F227</f>
        <v>0</v>
      </c>
      <c r="K227" s="10">
        <f>+I227+K226</f>
        <v>0</v>
      </c>
    </row>
    <row r="228" spans="1:11" ht="12.75">
      <c r="A228" s="47">
        <f>+E228*H228</f>
        <v>0</v>
      </c>
      <c r="B228" s="48">
        <f>+B227+1</f>
        <v>223</v>
      </c>
      <c r="C228" s="64" t="s">
        <v>256</v>
      </c>
      <c r="D228" s="50" t="s">
        <v>47</v>
      </c>
      <c r="E228" s="40">
        <v>19</v>
      </c>
      <c r="F228" s="40"/>
      <c r="G228" s="53" t="s">
        <v>38</v>
      </c>
      <c r="H228" s="54"/>
      <c r="I228" s="55">
        <f>H228*E228</f>
        <v>0</v>
      </c>
      <c r="J228" s="56">
        <f>+H228*F228</f>
        <v>0</v>
      </c>
      <c r="K228" s="10">
        <f>+I228+K227</f>
        <v>0</v>
      </c>
    </row>
    <row r="229" spans="1:11" ht="12.75">
      <c r="A229" s="47">
        <f>+E229*H229</f>
        <v>0</v>
      </c>
      <c r="B229" s="48">
        <f>+B228+1</f>
        <v>224</v>
      </c>
      <c r="C229" s="64" t="s">
        <v>257</v>
      </c>
      <c r="D229" s="50" t="s">
        <v>47</v>
      </c>
      <c r="E229" s="40">
        <v>4</v>
      </c>
      <c r="F229" s="40"/>
      <c r="G229" s="53" t="s">
        <v>38</v>
      </c>
      <c r="H229" s="54"/>
      <c r="I229" s="55">
        <f>H229*E229</f>
        <v>0</v>
      </c>
      <c r="J229" s="56">
        <f>+H229*F229</f>
        <v>0</v>
      </c>
      <c r="K229" s="10">
        <f>+I229+K228</f>
        <v>0</v>
      </c>
    </row>
    <row r="230" spans="1:11" ht="12.75">
      <c r="A230" s="47">
        <f>+E230*H230</f>
        <v>0</v>
      </c>
      <c r="B230" s="48">
        <f>+B229+1</f>
        <v>225</v>
      </c>
      <c r="C230" s="64" t="s">
        <v>258</v>
      </c>
      <c r="D230" s="50" t="s">
        <v>47</v>
      </c>
      <c r="E230" s="40">
        <v>16</v>
      </c>
      <c r="F230" s="40"/>
      <c r="G230" s="53" t="s">
        <v>38</v>
      </c>
      <c r="H230" s="54"/>
      <c r="I230" s="55">
        <f>H230*E230</f>
        <v>0</v>
      </c>
      <c r="J230" s="56">
        <f>+H230*F230</f>
        <v>0</v>
      </c>
      <c r="K230" s="10">
        <f>+I230+K229</f>
        <v>0</v>
      </c>
    </row>
    <row r="231" spans="1:11" ht="12.75">
      <c r="A231" s="47">
        <f>+E231*H231</f>
        <v>0</v>
      </c>
      <c r="B231" s="48">
        <f>+B230+1</f>
        <v>226</v>
      </c>
      <c r="C231" s="64" t="s">
        <v>259</v>
      </c>
      <c r="D231" s="50" t="s">
        <v>40</v>
      </c>
      <c r="E231" s="40">
        <v>1</v>
      </c>
      <c r="F231" s="40"/>
      <c r="G231" s="53" t="s">
        <v>38</v>
      </c>
      <c r="H231" s="54"/>
      <c r="I231" s="55">
        <f>H231*E231</f>
        <v>0</v>
      </c>
      <c r="J231" s="56">
        <f>+H231*F231</f>
        <v>0</v>
      </c>
      <c r="K231" s="10">
        <f>+I231+K230</f>
        <v>0</v>
      </c>
    </row>
    <row r="232" spans="1:11" ht="12.75">
      <c r="A232" s="47">
        <f>+E232*H232</f>
        <v>0</v>
      </c>
      <c r="B232" s="48">
        <f>+B231+1</f>
        <v>227</v>
      </c>
      <c r="C232" s="64" t="s">
        <v>260</v>
      </c>
      <c r="D232" s="50" t="s">
        <v>40</v>
      </c>
      <c r="E232" s="40">
        <v>1</v>
      </c>
      <c r="F232" s="40"/>
      <c r="G232" s="53" t="s">
        <v>38</v>
      </c>
      <c r="H232" s="54"/>
      <c r="I232" s="55">
        <f>H232*E232</f>
        <v>0</v>
      </c>
      <c r="J232" s="56">
        <f>+H232*F232</f>
        <v>0</v>
      </c>
      <c r="K232" s="10">
        <f>+I232+K231</f>
        <v>0</v>
      </c>
    </row>
    <row r="233" spans="1:11" ht="12.75">
      <c r="A233" s="47">
        <f>+E233*H233</f>
        <v>0</v>
      </c>
      <c r="B233" s="48">
        <f>+B232+1</f>
        <v>228</v>
      </c>
      <c r="C233" s="67" t="s">
        <v>261</v>
      </c>
      <c r="D233" s="50" t="s">
        <v>23</v>
      </c>
      <c r="E233" s="40">
        <v>1</v>
      </c>
      <c r="F233" s="40"/>
      <c r="G233" s="53" t="s">
        <v>24</v>
      </c>
      <c r="H233" s="54"/>
      <c r="I233" s="55">
        <f>H233*E233</f>
        <v>0</v>
      </c>
      <c r="J233" s="56">
        <f>+H233*F233</f>
        <v>0</v>
      </c>
      <c r="K233" s="10">
        <f>+I233+K232</f>
        <v>0</v>
      </c>
    </row>
    <row r="234" spans="1:11" ht="12.75">
      <c r="A234" s="47">
        <f>+E234*H234</f>
        <v>0</v>
      </c>
      <c r="B234" s="48">
        <f>+B233+1</f>
        <v>229</v>
      </c>
      <c r="C234" s="64" t="s">
        <v>262</v>
      </c>
      <c r="D234" s="50" t="s">
        <v>23</v>
      </c>
      <c r="E234" s="40">
        <v>1</v>
      </c>
      <c r="F234" s="40"/>
      <c r="G234" s="53" t="s">
        <v>24</v>
      </c>
      <c r="H234" s="54"/>
      <c r="I234" s="55">
        <f>H234*E234</f>
        <v>0</v>
      </c>
      <c r="J234" s="56">
        <f>+H234*F234</f>
        <v>0</v>
      </c>
      <c r="K234" s="10">
        <f>+I234+K233</f>
        <v>0</v>
      </c>
    </row>
    <row r="235" spans="1:11" ht="12.75">
      <c r="A235" s="47">
        <f>+E235*H235</f>
        <v>0</v>
      </c>
      <c r="B235" s="48">
        <f>+B234+1</f>
        <v>230</v>
      </c>
      <c r="C235" s="64" t="s">
        <v>263</v>
      </c>
      <c r="D235" s="50" t="s">
        <v>23</v>
      </c>
      <c r="E235" s="40">
        <v>1</v>
      </c>
      <c r="F235" s="40"/>
      <c r="G235" s="53" t="s">
        <v>24</v>
      </c>
      <c r="H235" s="54"/>
      <c r="I235" s="55">
        <f>H235*E235</f>
        <v>0</v>
      </c>
      <c r="J235" s="56">
        <f>+H235*F235</f>
        <v>0</v>
      </c>
      <c r="K235" s="10">
        <f>+I235+K234</f>
        <v>0</v>
      </c>
    </row>
    <row r="236" spans="1:11" ht="12.75">
      <c r="A236" s="47">
        <f>+E236*H236</f>
        <v>0</v>
      </c>
      <c r="B236" s="48">
        <f>+B235+1</f>
        <v>231</v>
      </c>
      <c r="C236" s="64" t="s">
        <v>264</v>
      </c>
      <c r="D236" s="50" t="s">
        <v>23</v>
      </c>
      <c r="E236" s="40">
        <v>1</v>
      </c>
      <c r="F236" s="40"/>
      <c r="G236" s="53" t="s">
        <v>24</v>
      </c>
      <c r="H236" s="54"/>
      <c r="I236" s="55">
        <f>H236*E236</f>
        <v>0</v>
      </c>
      <c r="J236" s="56">
        <f>+H236*F236</f>
        <v>0</v>
      </c>
      <c r="K236" s="10">
        <f>+I236+K235</f>
        <v>0</v>
      </c>
    </row>
    <row r="237" spans="1:11" ht="12.75">
      <c r="A237" s="47">
        <f>+E237*H237</f>
        <v>0</v>
      </c>
      <c r="B237" s="48">
        <f>+B236+1</f>
        <v>232</v>
      </c>
      <c r="C237" s="64" t="s">
        <v>265</v>
      </c>
      <c r="D237" s="50" t="s">
        <v>40</v>
      </c>
      <c r="E237" s="40">
        <v>1</v>
      </c>
      <c r="F237" s="40"/>
      <c r="G237" s="61" t="s">
        <v>35</v>
      </c>
      <c r="H237" s="54"/>
      <c r="I237" s="55">
        <f>H237*E237</f>
        <v>0</v>
      </c>
      <c r="J237" s="56">
        <f>+H237*F237</f>
        <v>0</v>
      </c>
      <c r="K237" s="10">
        <f>+I237+K236</f>
        <v>0</v>
      </c>
    </row>
    <row r="238" spans="1:11" ht="12.75">
      <c r="A238" s="47">
        <f>+E238*H238</f>
        <v>0</v>
      </c>
      <c r="B238" s="48">
        <f>+B237+1</f>
        <v>233</v>
      </c>
      <c r="C238" s="64" t="s">
        <v>266</v>
      </c>
      <c r="D238" s="50" t="s">
        <v>114</v>
      </c>
      <c r="E238" s="40">
        <v>45</v>
      </c>
      <c r="F238" s="40"/>
      <c r="G238" s="61" t="s">
        <v>35</v>
      </c>
      <c r="H238" s="54"/>
      <c r="I238" s="55">
        <f>H238*E238</f>
        <v>0</v>
      </c>
      <c r="J238" s="56">
        <f>+H238*F238</f>
        <v>0</v>
      </c>
      <c r="K238" s="10">
        <f>+I238+K237</f>
        <v>0</v>
      </c>
    </row>
    <row r="239" spans="1:11" ht="12.75">
      <c r="A239" s="47">
        <f>+E239*H239</f>
        <v>0</v>
      </c>
      <c r="B239" s="48">
        <f>+B238+1</f>
        <v>234</v>
      </c>
      <c r="C239" s="64" t="s">
        <v>267</v>
      </c>
      <c r="D239" s="50" t="s">
        <v>37</v>
      </c>
      <c r="E239" s="40">
        <v>0.07</v>
      </c>
      <c r="F239" s="40"/>
      <c r="G239" s="61" t="s">
        <v>35</v>
      </c>
      <c r="H239" s="54"/>
      <c r="I239" s="55">
        <f>H239*E239</f>
        <v>0</v>
      </c>
      <c r="J239" s="56">
        <f>+H239*F239</f>
        <v>0</v>
      </c>
      <c r="K239" s="10">
        <f>+I239+K238</f>
        <v>0</v>
      </c>
    </row>
    <row r="240" spans="1:11" ht="12.75">
      <c r="A240" s="47">
        <f>+E240*H240</f>
        <v>0</v>
      </c>
      <c r="B240" s="48">
        <f>+B239+1</f>
        <v>235</v>
      </c>
      <c r="C240" s="64" t="s">
        <v>268</v>
      </c>
      <c r="D240" s="50" t="s">
        <v>37</v>
      </c>
      <c r="E240" s="40">
        <v>0.13</v>
      </c>
      <c r="F240" s="40"/>
      <c r="G240" s="61" t="s">
        <v>35</v>
      </c>
      <c r="H240" s="54"/>
      <c r="I240" s="55">
        <f>H240*E240</f>
        <v>0</v>
      </c>
      <c r="J240" s="56">
        <f>+H240*F240</f>
        <v>0</v>
      </c>
      <c r="K240" s="10">
        <f>+I240+K239</f>
        <v>0</v>
      </c>
    </row>
    <row r="241" spans="1:11" ht="12.75">
      <c r="A241" s="47">
        <f>+E241*H241</f>
        <v>0</v>
      </c>
      <c r="B241" s="48">
        <f>+B240+1</f>
        <v>236</v>
      </c>
      <c r="C241" s="69" t="s">
        <v>269</v>
      </c>
      <c r="D241" s="50" t="s">
        <v>37</v>
      </c>
      <c r="E241" s="40">
        <v>0.07</v>
      </c>
      <c r="F241" s="40"/>
      <c r="G241" s="61" t="s">
        <v>35</v>
      </c>
      <c r="H241" s="54"/>
      <c r="I241" s="55">
        <f>H241*E241</f>
        <v>0</v>
      </c>
      <c r="J241" s="56">
        <f>+H241*F241</f>
        <v>0</v>
      </c>
      <c r="K241" s="10">
        <f>+I241+K240</f>
        <v>0</v>
      </c>
    </row>
    <row r="242" spans="1:11" ht="12.75">
      <c r="A242" s="47">
        <f>+E242*H242</f>
        <v>0</v>
      </c>
      <c r="B242" s="48">
        <f>+B241+1</f>
        <v>237</v>
      </c>
      <c r="C242" s="64" t="s">
        <v>270</v>
      </c>
      <c r="D242" s="50" t="s">
        <v>37</v>
      </c>
      <c r="E242" s="40">
        <v>0</v>
      </c>
      <c r="F242" s="40"/>
      <c r="G242" s="61" t="s">
        <v>35</v>
      </c>
      <c r="H242" s="54"/>
      <c r="I242" s="55">
        <f>H242*E242</f>
        <v>0</v>
      </c>
      <c r="J242" s="56">
        <f>+H242*F242</f>
        <v>0</v>
      </c>
      <c r="K242" s="10">
        <f>+I242+K241</f>
        <v>0</v>
      </c>
    </row>
    <row r="243" spans="1:11" ht="12.75">
      <c r="A243" s="47">
        <f>+E243*H243</f>
        <v>0</v>
      </c>
      <c r="B243" s="48">
        <f>+B242+1</f>
        <v>238</v>
      </c>
      <c r="C243" s="64" t="s">
        <v>271</v>
      </c>
      <c r="D243" s="50" t="s">
        <v>37</v>
      </c>
      <c r="E243" s="40">
        <v>0</v>
      </c>
      <c r="F243" s="40"/>
      <c r="G243" s="61" t="s">
        <v>35</v>
      </c>
      <c r="H243" s="54"/>
      <c r="I243" s="55">
        <f>H243*E243</f>
        <v>0</v>
      </c>
      <c r="J243" s="56">
        <f>+H243*F243</f>
        <v>0</v>
      </c>
      <c r="K243" s="10">
        <f>+I243+K242</f>
        <v>0</v>
      </c>
    </row>
    <row r="244" spans="1:11" ht="12.75">
      <c r="A244" s="47">
        <f>+E244*H244</f>
        <v>0</v>
      </c>
      <c r="B244" s="48">
        <f>+B243+1</f>
        <v>239</v>
      </c>
      <c r="C244" s="64" t="s">
        <v>272</v>
      </c>
      <c r="D244" s="50" t="s">
        <v>40</v>
      </c>
      <c r="E244" s="40">
        <v>1</v>
      </c>
      <c r="F244" s="40"/>
      <c r="G244" s="53" t="s">
        <v>38</v>
      </c>
      <c r="H244" s="54"/>
      <c r="I244" s="55">
        <f>H244*E244</f>
        <v>0</v>
      </c>
      <c r="J244" s="56">
        <f>+H244*F244</f>
        <v>0</v>
      </c>
      <c r="K244" s="10">
        <f>+I244+K243</f>
        <v>0</v>
      </c>
    </row>
    <row r="245" spans="1:11" ht="12.75">
      <c r="A245" s="47">
        <f>+E245*H245</f>
        <v>0</v>
      </c>
      <c r="B245" s="48">
        <f>+B244+1</f>
        <v>240</v>
      </c>
      <c r="C245" s="64" t="s">
        <v>273</v>
      </c>
      <c r="D245" s="50" t="s">
        <v>40</v>
      </c>
      <c r="E245" s="40">
        <v>3</v>
      </c>
      <c r="F245" s="40"/>
      <c r="G245" s="61" t="s">
        <v>35</v>
      </c>
      <c r="H245" s="54"/>
      <c r="I245" s="55">
        <f>H245*E245</f>
        <v>0</v>
      </c>
      <c r="J245" s="56">
        <f>+H245*F245</f>
        <v>0</v>
      </c>
      <c r="K245" s="10">
        <f>+I245+K244</f>
        <v>0</v>
      </c>
    </row>
    <row r="246" spans="1:11" ht="12.75">
      <c r="A246" s="47">
        <f>+E246*H246</f>
        <v>0</v>
      </c>
      <c r="B246" s="48">
        <f>+B245+1</f>
        <v>241</v>
      </c>
      <c r="C246" s="69" t="s">
        <v>274</v>
      </c>
      <c r="D246" s="50" t="s">
        <v>34</v>
      </c>
      <c r="E246" s="40">
        <v>6.28</v>
      </c>
      <c r="F246" s="40"/>
      <c r="G246" s="61" t="s">
        <v>35</v>
      </c>
      <c r="H246" s="54"/>
      <c r="I246" s="55">
        <f>H246*E246</f>
        <v>0</v>
      </c>
      <c r="J246" s="56">
        <f>+H246*F246</f>
        <v>0</v>
      </c>
      <c r="K246" s="10">
        <f>+I246+K245</f>
        <v>0</v>
      </c>
    </row>
    <row r="247" spans="1:11" ht="12.75">
      <c r="A247" s="47">
        <f>+E247*H247</f>
        <v>0</v>
      </c>
      <c r="B247" s="48">
        <f>+B246+1</f>
        <v>242</v>
      </c>
      <c r="C247" s="69" t="s">
        <v>275</v>
      </c>
      <c r="D247" s="50" t="s">
        <v>40</v>
      </c>
      <c r="E247" s="40">
        <v>3</v>
      </c>
      <c r="F247" s="40"/>
      <c r="G247" s="61" t="s">
        <v>35</v>
      </c>
      <c r="H247" s="54"/>
      <c r="I247" s="55">
        <f>H247*E247</f>
        <v>0</v>
      </c>
      <c r="J247" s="56">
        <f>+H247*F247</f>
        <v>0</v>
      </c>
      <c r="K247" s="10">
        <f>+I247+K246</f>
        <v>0</v>
      </c>
    </row>
    <row r="248" spans="1:11" ht="12.75">
      <c r="A248" s="47">
        <f>+E248*H248</f>
        <v>0</v>
      </c>
      <c r="B248" s="48">
        <f>+B247+1</f>
        <v>243</v>
      </c>
      <c r="C248" s="64" t="s">
        <v>276</v>
      </c>
      <c r="D248" s="50" t="s">
        <v>40</v>
      </c>
      <c r="E248" s="40">
        <v>1</v>
      </c>
      <c r="F248" s="40"/>
      <c r="G248" s="61" t="s">
        <v>35</v>
      </c>
      <c r="H248" s="54"/>
      <c r="I248" s="55">
        <f>H248*E248</f>
        <v>0</v>
      </c>
      <c r="J248" s="56">
        <f>+H248*F248</f>
        <v>0</v>
      </c>
      <c r="K248" s="10">
        <f>+I248+K247</f>
        <v>0</v>
      </c>
    </row>
    <row r="249" spans="1:11" ht="12.75">
      <c r="A249" s="47">
        <f>+E249*H249</f>
        <v>0</v>
      </c>
      <c r="B249" s="48">
        <f>+B248+1</f>
        <v>244</v>
      </c>
      <c r="C249" s="64" t="s">
        <v>277</v>
      </c>
      <c r="D249" s="50" t="s">
        <v>40</v>
      </c>
      <c r="E249" s="40">
        <v>1</v>
      </c>
      <c r="F249" s="40"/>
      <c r="G249" s="61" t="s">
        <v>35</v>
      </c>
      <c r="H249" s="54"/>
      <c r="I249" s="55">
        <f>H249*E249</f>
        <v>0</v>
      </c>
      <c r="J249" s="56">
        <f>+H249*F249</f>
        <v>0</v>
      </c>
      <c r="K249" s="10">
        <f>+I249+K248</f>
        <v>0</v>
      </c>
    </row>
    <row r="250" spans="1:11" ht="12.75">
      <c r="A250" s="47">
        <f>+E250*H250</f>
        <v>0</v>
      </c>
      <c r="B250" s="48">
        <f>+B249+1</f>
        <v>245</v>
      </c>
      <c r="C250" s="64" t="s">
        <v>278</v>
      </c>
      <c r="D250" s="50" t="s">
        <v>34</v>
      </c>
      <c r="E250" s="40">
        <v>1</v>
      </c>
      <c r="F250" s="40"/>
      <c r="G250" s="61" t="s">
        <v>35</v>
      </c>
      <c r="H250" s="54"/>
      <c r="I250" s="55">
        <f>H250*E250</f>
        <v>0</v>
      </c>
      <c r="J250" s="56">
        <f>+H250*F250</f>
        <v>0</v>
      </c>
      <c r="K250" s="10">
        <f>+I250+K249</f>
        <v>0</v>
      </c>
    </row>
    <row r="251" spans="1:11" ht="12.75">
      <c r="A251" s="47">
        <f>+E251*H251</f>
        <v>0</v>
      </c>
      <c r="B251" s="48">
        <f>+B250+1</f>
        <v>246</v>
      </c>
      <c r="C251" s="64" t="s">
        <v>279</v>
      </c>
      <c r="D251" s="50" t="s">
        <v>34</v>
      </c>
      <c r="E251" s="40">
        <v>1</v>
      </c>
      <c r="F251" s="40"/>
      <c r="G251" s="61" t="s">
        <v>35</v>
      </c>
      <c r="H251" s="54"/>
      <c r="I251" s="55">
        <f>H251*E251</f>
        <v>0</v>
      </c>
      <c r="J251" s="56">
        <f>+H251*F251</f>
        <v>0</v>
      </c>
      <c r="K251" s="10">
        <f>+I251+K250</f>
        <v>0</v>
      </c>
    </row>
    <row r="252" spans="1:11" ht="12.75">
      <c r="A252" s="47">
        <f>+E252*H252</f>
        <v>0</v>
      </c>
      <c r="B252" s="48">
        <f>+B251+1</f>
        <v>247</v>
      </c>
      <c r="C252" s="64" t="s">
        <v>280</v>
      </c>
      <c r="D252" s="50" t="s">
        <v>47</v>
      </c>
      <c r="E252" s="40">
        <v>42.08</v>
      </c>
      <c r="F252" s="40"/>
      <c r="G252" s="53" t="s">
        <v>38</v>
      </c>
      <c r="H252" s="54"/>
      <c r="I252" s="55">
        <f>H252*E252</f>
        <v>0</v>
      </c>
      <c r="J252" s="56">
        <f>+H252*F252</f>
        <v>0</v>
      </c>
      <c r="K252" s="10">
        <f>+I252+K251</f>
        <v>0</v>
      </c>
    </row>
    <row r="253" spans="1:11" ht="12.75">
      <c r="A253" s="47">
        <f>+E253*H253</f>
        <v>0</v>
      </c>
      <c r="B253" s="48">
        <f>+B252+1</f>
        <v>248</v>
      </c>
      <c r="C253" s="70" t="s">
        <v>281</v>
      </c>
      <c r="D253" s="50" t="s">
        <v>40</v>
      </c>
      <c r="E253" s="40">
        <v>0</v>
      </c>
      <c r="F253" s="40">
        <f>+E253</f>
        <v>0</v>
      </c>
      <c r="G253" s="53" t="s">
        <v>38</v>
      </c>
      <c r="H253" s="54"/>
      <c r="I253" s="55">
        <f>H253*E253</f>
        <v>0</v>
      </c>
      <c r="J253" s="56">
        <f>+H253*F253</f>
        <v>0</v>
      </c>
      <c r="K253" s="10">
        <f>+I253+K252</f>
        <v>0</v>
      </c>
    </row>
    <row r="254" spans="1:11" ht="12.75">
      <c r="A254" s="47">
        <f>+E254*H254</f>
        <v>0</v>
      </c>
      <c r="B254" s="48">
        <f>+B253+1</f>
        <v>249</v>
      </c>
      <c r="C254" s="64" t="s">
        <v>282</v>
      </c>
      <c r="D254" s="50" t="s">
        <v>34</v>
      </c>
      <c r="E254" s="40">
        <v>0</v>
      </c>
      <c r="F254" s="40"/>
      <c r="G254" s="53" t="s">
        <v>38</v>
      </c>
      <c r="H254" s="54"/>
      <c r="I254" s="55">
        <f>H254*E254</f>
        <v>0</v>
      </c>
      <c r="J254" s="56">
        <f>+H254*F254</f>
        <v>0</v>
      </c>
      <c r="K254" s="10">
        <f>+I254+K253</f>
        <v>0</v>
      </c>
    </row>
    <row r="255" spans="1:11" ht="12.75">
      <c r="A255" s="47">
        <f>+E255*H255</f>
        <v>0</v>
      </c>
      <c r="B255" s="48">
        <f>+B254+1</f>
        <v>250</v>
      </c>
      <c r="C255" s="64" t="s">
        <v>283</v>
      </c>
      <c r="D255" s="50" t="s">
        <v>34</v>
      </c>
      <c r="E255" s="40">
        <v>78.28</v>
      </c>
      <c r="F255" s="40"/>
      <c r="G255" s="61" t="s">
        <v>35</v>
      </c>
      <c r="H255" s="54"/>
      <c r="I255" s="55">
        <f>H255*E255</f>
        <v>0</v>
      </c>
      <c r="J255" s="56">
        <f>+H255*F255</f>
        <v>0</v>
      </c>
      <c r="K255" s="10">
        <f>+I255+K254</f>
        <v>0</v>
      </c>
    </row>
    <row r="256" spans="1:11" ht="12.75">
      <c r="A256" s="47">
        <f>+E256*H256</f>
        <v>0</v>
      </c>
      <c r="B256" s="48">
        <f>+B255+1</f>
        <v>251</v>
      </c>
      <c r="C256" s="64" t="s">
        <v>284</v>
      </c>
      <c r="D256" s="50" t="s">
        <v>34</v>
      </c>
      <c r="E256" s="40">
        <v>1</v>
      </c>
      <c r="F256" s="40"/>
      <c r="G256" s="53" t="s">
        <v>38</v>
      </c>
      <c r="H256" s="54"/>
      <c r="I256" s="55">
        <f>H256*E256</f>
        <v>0</v>
      </c>
      <c r="J256" s="56">
        <f>+H256*F256</f>
        <v>0</v>
      </c>
      <c r="K256" s="10">
        <f>+I256+K255</f>
        <v>0</v>
      </c>
    </row>
    <row r="257" spans="1:11" ht="12.75">
      <c r="A257" s="47">
        <f>+E257*H257</f>
        <v>0</v>
      </c>
      <c r="B257" s="48">
        <f>+B256+1</f>
        <v>252</v>
      </c>
      <c r="C257" s="64" t="s">
        <v>285</v>
      </c>
      <c r="D257" s="50" t="s">
        <v>34</v>
      </c>
      <c r="E257" s="40">
        <v>260.94</v>
      </c>
      <c r="F257" s="40"/>
      <c r="G257" s="53" t="s">
        <v>38</v>
      </c>
      <c r="H257" s="54"/>
      <c r="I257" s="55">
        <f>H257*E257</f>
        <v>0</v>
      </c>
      <c r="J257" s="56">
        <f>+H257*F257</f>
        <v>0</v>
      </c>
      <c r="K257" s="10">
        <f>+I257+K256</f>
        <v>0</v>
      </c>
    </row>
    <row r="258" spans="1:11" ht="12.75">
      <c r="A258" s="47">
        <f>+E258*H258</f>
        <v>0</v>
      </c>
      <c r="B258" s="48">
        <f>+B257+1</f>
        <v>253</v>
      </c>
      <c r="C258" s="64" t="s">
        <v>286</v>
      </c>
      <c r="D258" s="50" t="s">
        <v>47</v>
      </c>
      <c r="E258" s="40">
        <v>21.15</v>
      </c>
      <c r="F258" s="40"/>
      <c r="G258" s="53" t="s">
        <v>38</v>
      </c>
      <c r="H258" s="54"/>
      <c r="I258" s="55">
        <f>H258*E258</f>
        <v>0</v>
      </c>
      <c r="J258" s="56">
        <f>+H258*F258</f>
        <v>0</v>
      </c>
      <c r="K258" s="10">
        <f>+I258+K257</f>
        <v>0</v>
      </c>
    </row>
    <row r="259" spans="1:11" ht="12.75">
      <c r="A259" s="47">
        <f>+E259*H259</f>
        <v>0</v>
      </c>
      <c r="B259" s="48">
        <f>+B258+1</f>
        <v>254</v>
      </c>
      <c r="C259" s="64" t="s">
        <v>287</v>
      </c>
      <c r="D259" s="50" t="s">
        <v>47</v>
      </c>
      <c r="E259" s="40">
        <v>17.1</v>
      </c>
      <c r="F259" s="40"/>
      <c r="G259" s="53" t="s">
        <v>38</v>
      </c>
      <c r="H259" s="54"/>
      <c r="I259" s="55">
        <f>H259*E259</f>
        <v>0</v>
      </c>
      <c r="J259" s="56">
        <f>+H259*F259</f>
        <v>0</v>
      </c>
      <c r="K259" s="10">
        <f>+I259+K258</f>
        <v>0</v>
      </c>
    </row>
    <row r="260" spans="1:11" ht="12.75">
      <c r="A260" s="47">
        <f>+E260*H260</f>
        <v>0</v>
      </c>
      <c r="B260" s="48">
        <f>+B259+1</f>
        <v>255</v>
      </c>
      <c r="C260" s="69" t="s">
        <v>288</v>
      </c>
      <c r="D260" s="50" t="s">
        <v>40</v>
      </c>
      <c r="E260" s="40">
        <v>40</v>
      </c>
      <c r="F260" s="40"/>
      <c r="G260" s="53" t="s">
        <v>38</v>
      </c>
      <c r="H260" s="54"/>
      <c r="I260" s="55">
        <f>H260*E260</f>
        <v>0</v>
      </c>
      <c r="J260" s="56">
        <f>+H260*F260</f>
        <v>0</v>
      </c>
      <c r="K260" s="10">
        <f>+I260+K259</f>
        <v>0</v>
      </c>
    </row>
    <row r="261" spans="1:11" ht="12.75">
      <c r="A261" s="47">
        <f>+E261*H261</f>
        <v>0</v>
      </c>
      <c r="B261" s="48">
        <f>+B260+1</f>
        <v>256</v>
      </c>
      <c r="C261" s="64" t="s">
        <v>289</v>
      </c>
      <c r="D261" s="50" t="s">
        <v>47</v>
      </c>
      <c r="E261" s="40">
        <v>24.6</v>
      </c>
      <c r="F261" s="40"/>
      <c r="G261" s="53" t="s">
        <v>38</v>
      </c>
      <c r="H261" s="54"/>
      <c r="I261" s="55">
        <f>H261*E261</f>
        <v>0</v>
      </c>
      <c r="J261" s="56">
        <f>+H261*F261</f>
        <v>0</v>
      </c>
      <c r="K261" s="10">
        <f>+I261+K260</f>
        <v>0</v>
      </c>
    </row>
    <row r="262" spans="1:11" ht="12.75">
      <c r="A262" s="47">
        <f>+E262*H262</f>
        <v>0</v>
      </c>
      <c r="B262" s="48">
        <f>+B261+1</f>
        <v>257</v>
      </c>
      <c r="C262" s="64" t="s">
        <v>290</v>
      </c>
      <c r="D262" s="50" t="s">
        <v>34</v>
      </c>
      <c r="E262" s="40">
        <v>100</v>
      </c>
      <c r="F262" s="40">
        <f>+E262</f>
        <v>100</v>
      </c>
      <c r="G262" s="61" t="s">
        <v>35</v>
      </c>
      <c r="H262" s="54"/>
      <c r="I262" s="55">
        <f>H262*E262</f>
        <v>0</v>
      </c>
      <c r="J262" s="56">
        <f>+H262*F262</f>
        <v>0</v>
      </c>
      <c r="K262" s="10">
        <f>+I262+K261</f>
        <v>0</v>
      </c>
    </row>
    <row r="263" spans="1:11" ht="12.75">
      <c r="A263" s="47">
        <f>+E263*H263</f>
        <v>0</v>
      </c>
      <c r="B263" s="48">
        <f>+B262+1</f>
        <v>258</v>
      </c>
      <c r="C263" s="68" t="s">
        <v>291</v>
      </c>
      <c r="D263" s="50" t="s">
        <v>23</v>
      </c>
      <c r="E263" s="40">
        <v>1</v>
      </c>
      <c r="F263" s="40"/>
      <c r="G263" s="53" t="s">
        <v>24</v>
      </c>
      <c r="H263" s="54"/>
      <c r="I263" s="55">
        <f>H263*E263</f>
        <v>0</v>
      </c>
      <c r="J263" s="56">
        <f>+H263*F263</f>
        <v>0</v>
      </c>
      <c r="K263" s="10">
        <f>+I263+K262</f>
        <v>0</v>
      </c>
    </row>
    <row r="264" spans="1:11" ht="12.75">
      <c r="A264" s="47">
        <f>+E264*H264</f>
        <v>0</v>
      </c>
      <c r="B264" s="48">
        <f>+B263+1</f>
        <v>259</v>
      </c>
      <c r="C264" s="69" t="s">
        <v>292</v>
      </c>
      <c r="D264" s="50" t="s">
        <v>34</v>
      </c>
      <c r="E264" s="40">
        <v>54.7</v>
      </c>
      <c r="F264" s="40">
        <f>+E264</f>
        <v>54.7</v>
      </c>
      <c r="G264" s="53" t="s">
        <v>38</v>
      </c>
      <c r="H264" s="54"/>
      <c r="I264" s="55">
        <f>H264*E264</f>
        <v>0</v>
      </c>
      <c r="J264" s="56">
        <f>+H264*F264</f>
        <v>0</v>
      </c>
      <c r="K264" s="10">
        <f>+I264+K263</f>
        <v>0</v>
      </c>
    </row>
    <row r="265" spans="1:11" ht="12.75">
      <c r="A265" s="47">
        <f>+E265*H265</f>
        <v>0</v>
      </c>
      <c r="B265" s="48">
        <f>+B264+1</f>
        <v>260</v>
      </c>
      <c r="C265" s="69" t="s">
        <v>293</v>
      </c>
      <c r="D265" s="50" t="s">
        <v>34</v>
      </c>
      <c r="E265" s="40">
        <v>60.27</v>
      </c>
      <c r="F265" s="40"/>
      <c r="G265" s="53" t="s">
        <v>38</v>
      </c>
      <c r="H265" s="54"/>
      <c r="I265" s="55">
        <f>H265*E265</f>
        <v>0</v>
      </c>
      <c r="J265" s="56">
        <f>+H265*F265</f>
        <v>0</v>
      </c>
      <c r="K265" s="10">
        <f>+I265+K264</f>
        <v>0</v>
      </c>
    </row>
    <row r="266" spans="1:11" ht="12.75">
      <c r="A266" s="47">
        <f>+E266*H266</f>
        <v>0</v>
      </c>
      <c r="B266" s="48">
        <f>+B265+1</f>
        <v>261</v>
      </c>
      <c r="C266" s="69" t="s">
        <v>294</v>
      </c>
      <c r="D266" s="50" t="s">
        <v>40</v>
      </c>
      <c r="E266" s="40">
        <v>2</v>
      </c>
      <c r="F266" s="40">
        <v>2</v>
      </c>
      <c r="G266" s="53" t="s">
        <v>24</v>
      </c>
      <c r="H266" s="54"/>
      <c r="I266" s="55">
        <f>H266*E266</f>
        <v>0</v>
      </c>
      <c r="J266" s="56">
        <f>+H266*F266</f>
        <v>0</v>
      </c>
      <c r="K266" s="10">
        <f>+I266+K265</f>
        <v>0</v>
      </c>
    </row>
    <row r="267" spans="1:11" ht="12.75">
      <c r="A267" s="47">
        <f>+E267*H267</f>
        <v>0</v>
      </c>
      <c r="B267" s="48">
        <f>+B266+1</f>
        <v>262</v>
      </c>
      <c r="C267" s="67" t="s">
        <v>295</v>
      </c>
      <c r="D267" s="50" t="s">
        <v>23</v>
      </c>
      <c r="E267" s="40">
        <v>1</v>
      </c>
      <c r="F267" s="40"/>
      <c r="G267" s="53" t="s">
        <v>24</v>
      </c>
      <c r="H267" s="54"/>
      <c r="I267" s="55">
        <f>H267*E267</f>
        <v>0</v>
      </c>
      <c r="J267" s="56">
        <f>+H267*F267</f>
        <v>0</v>
      </c>
      <c r="K267" s="10">
        <f>+I267+K266</f>
        <v>0</v>
      </c>
    </row>
    <row r="268" spans="1:11" ht="12.75">
      <c r="A268" s="47">
        <f>+E268*H268</f>
        <v>0</v>
      </c>
      <c r="B268" s="48">
        <f>+B267+1</f>
        <v>263</v>
      </c>
      <c r="C268" s="64" t="s">
        <v>296</v>
      </c>
      <c r="D268" s="50" t="s">
        <v>40</v>
      </c>
      <c r="E268" s="40">
        <v>26</v>
      </c>
      <c r="F268" s="40"/>
      <c r="G268" s="61" t="s">
        <v>35</v>
      </c>
      <c r="H268" s="54"/>
      <c r="I268" s="55">
        <f>H268*E268</f>
        <v>0</v>
      </c>
      <c r="J268" s="56">
        <f>+H268*F268</f>
        <v>0</v>
      </c>
      <c r="K268" s="10">
        <f>+I268+K267</f>
        <v>0</v>
      </c>
    </row>
    <row r="269" spans="1:11" ht="12.75">
      <c r="A269" s="47">
        <f>+E269*H269</f>
        <v>0</v>
      </c>
      <c r="B269" s="48">
        <f>+B268+1</f>
        <v>264</v>
      </c>
      <c r="C269" s="64" t="s">
        <v>297</v>
      </c>
      <c r="D269" s="50" t="s">
        <v>47</v>
      </c>
      <c r="E269" s="40">
        <v>10.09</v>
      </c>
      <c r="F269" s="40"/>
      <c r="G269" s="61" t="s">
        <v>35</v>
      </c>
      <c r="H269" s="54"/>
      <c r="I269" s="55">
        <f>H269*E269</f>
        <v>0</v>
      </c>
      <c r="J269" s="56">
        <f>+H269*F269</f>
        <v>0</v>
      </c>
      <c r="K269" s="10">
        <f>+I269+K268</f>
        <v>0</v>
      </c>
    </row>
    <row r="270" spans="1:11" ht="12.75">
      <c r="A270" s="47">
        <f>+E270*H270</f>
        <v>0</v>
      </c>
      <c r="B270" s="48">
        <f>+B269+1</f>
        <v>265</v>
      </c>
      <c r="C270" s="64" t="s">
        <v>298</v>
      </c>
      <c r="D270" s="50" t="s">
        <v>47</v>
      </c>
      <c r="E270" s="40">
        <v>10.09</v>
      </c>
      <c r="F270" s="40"/>
      <c r="G270" s="61" t="s">
        <v>35</v>
      </c>
      <c r="H270" s="54"/>
      <c r="I270" s="55">
        <f>H270*E270</f>
        <v>0</v>
      </c>
      <c r="J270" s="56">
        <f>+H270*F270</f>
        <v>0</v>
      </c>
      <c r="K270" s="10">
        <f>+I270+K269</f>
        <v>0</v>
      </c>
    </row>
    <row r="271" spans="1:11" ht="12.75">
      <c r="A271" s="47">
        <f>+E271*H271</f>
        <v>0</v>
      </c>
      <c r="B271" s="48">
        <f>+B270+1</f>
        <v>266</v>
      </c>
      <c r="C271" s="64" t="s">
        <v>299</v>
      </c>
      <c r="D271" s="50" t="s">
        <v>47</v>
      </c>
      <c r="E271" s="40">
        <v>5.05</v>
      </c>
      <c r="F271" s="40"/>
      <c r="G271" s="61" t="s">
        <v>35</v>
      </c>
      <c r="H271" s="54"/>
      <c r="I271" s="55">
        <f>H271*E271</f>
        <v>0</v>
      </c>
      <c r="J271" s="56">
        <f>+H271*F271</f>
        <v>0</v>
      </c>
      <c r="K271" s="10">
        <f>+I271+K270</f>
        <v>0</v>
      </c>
    </row>
    <row r="272" spans="1:11" ht="12.75">
      <c r="A272" s="47">
        <f>+E272*H272</f>
        <v>0</v>
      </c>
      <c r="B272" s="48">
        <f>+B271+1</f>
        <v>267</v>
      </c>
      <c r="C272" s="64" t="s">
        <v>300</v>
      </c>
      <c r="D272" s="50" t="s">
        <v>47</v>
      </c>
      <c r="E272" s="40">
        <v>5.05</v>
      </c>
      <c r="F272" s="40"/>
      <c r="G272" s="61" t="s">
        <v>35</v>
      </c>
      <c r="H272" s="54"/>
      <c r="I272" s="55">
        <f>H272*E272</f>
        <v>0</v>
      </c>
      <c r="J272" s="56">
        <f>+H272*F272</f>
        <v>0</v>
      </c>
      <c r="K272" s="10">
        <f>+I272+K271</f>
        <v>0</v>
      </c>
    </row>
    <row r="273" spans="1:11" ht="12.75">
      <c r="A273" s="47">
        <f>+E273*H273</f>
        <v>0</v>
      </c>
      <c r="B273" s="48">
        <f>+B272+1</f>
        <v>268</v>
      </c>
      <c r="C273" s="64" t="s">
        <v>301</v>
      </c>
      <c r="D273" s="50" t="s">
        <v>40</v>
      </c>
      <c r="E273" s="40">
        <v>1</v>
      </c>
      <c r="F273" s="40"/>
      <c r="G273" s="61" t="s">
        <v>35</v>
      </c>
      <c r="H273" s="54"/>
      <c r="I273" s="55">
        <f>H273*E273</f>
        <v>0</v>
      </c>
      <c r="J273" s="56">
        <f>+H273*F273</f>
        <v>0</v>
      </c>
      <c r="K273" s="10">
        <f>+I273+K272</f>
        <v>0</v>
      </c>
    </row>
    <row r="274" spans="1:11" ht="12.75">
      <c r="A274" s="47">
        <f>+E274*H274</f>
        <v>0</v>
      </c>
      <c r="B274" s="48">
        <f>+B273+1</f>
        <v>269</v>
      </c>
      <c r="C274" s="63" t="s">
        <v>302</v>
      </c>
      <c r="D274" s="50" t="s">
        <v>40</v>
      </c>
      <c r="E274" s="40">
        <v>5</v>
      </c>
      <c r="F274" s="40"/>
      <c r="G274" s="61" t="s">
        <v>35</v>
      </c>
      <c r="H274" s="54"/>
      <c r="I274" s="55">
        <f>H274*E274</f>
        <v>0</v>
      </c>
      <c r="J274" s="56">
        <f>+H274*F274</f>
        <v>0</v>
      </c>
      <c r="K274" s="10">
        <f>+I274+K273</f>
        <v>0</v>
      </c>
    </row>
    <row r="275" spans="1:11" ht="12.75">
      <c r="A275" s="47">
        <f>+E275*H275</f>
        <v>0</v>
      </c>
      <c r="B275" s="48">
        <f>+B274+1</f>
        <v>270</v>
      </c>
      <c r="C275" s="64" t="s">
        <v>303</v>
      </c>
      <c r="D275" s="50" t="s">
        <v>47</v>
      </c>
      <c r="E275" s="40">
        <v>2.52</v>
      </c>
      <c r="F275" s="40"/>
      <c r="G275" s="61" t="s">
        <v>35</v>
      </c>
      <c r="H275" s="54"/>
      <c r="I275" s="55">
        <f>H275*E275</f>
        <v>0</v>
      </c>
      <c r="J275" s="56">
        <f>+H275*F275</f>
        <v>0</v>
      </c>
      <c r="K275" s="10">
        <f>+I275+K274</f>
        <v>0</v>
      </c>
    </row>
    <row r="276" spans="1:11" ht="12.75">
      <c r="A276" s="47">
        <f>+E276*H276</f>
        <v>0</v>
      </c>
      <c r="B276" s="48">
        <f>+B275+1</f>
        <v>271</v>
      </c>
      <c r="C276" s="64" t="s">
        <v>304</v>
      </c>
      <c r="D276" s="50" t="s">
        <v>47</v>
      </c>
      <c r="E276" s="40">
        <v>2.52</v>
      </c>
      <c r="F276" s="40"/>
      <c r="G276" s="61" t="s">
        <v>35</v>
      </c>
      <c r="H276" s="54"/>
      <c r="I276" s="55">
        <f>H276*E276</f>
        <v>0</v>
      </c>
      <c r="J276" s="56">
        <f>+H276*F276</f>
        <v>0</v>
      </c>
      <c r="K276" s="10">
        <f>+I276+K275</f>
        <v>0</v>
      </c>
    </row>
    <row r="277" spans="1:11" ht="12.75">
      <c r="A277" s="47">
        <f>+E277*H277</f>
        <v>0</v>
      </c>
      <c r="B277" s="48">
        <f>+B276+1</f>
        <v>272</v>
      </c>
      <c r="C277" s="64" t="s">
        <v>305</v>
      </c>
      <c r="D277" s="50" t="s">
        <v>47</v>
      </c>
      <c r="E277" s="40">
        <v>2.52</v>
      </c>
      <c r="F277" s="40"/>
      <c r="G277" s="61" t="s">
        <v>35</v>
      </c>
      <c r="H277" s="54"/>
      <c r="I277" s="55">
        <f>H277*E277</f>
        <v>0</v>
      </c>
      <c r="J277" s="56">
        <f>+H277*F277</f>
        <v>0</v>
      </c>
      <c r="K277" s="10">
        <f>+I277+K276</f>
        <v>0</v>
      </c>
    </row>
    <row r="278" spans="1:11" ht="12.75">
      <c r="A278" s="47">
        <f>+E278*H278</f>
        <v>0</v>
      </c>
      <c r="B278" s="48">
        <f>+B277+1</f>
        <v>273</v>
      </c>
      <c r="C278" s="64" t="s">
        <v>306</v>
      </c>
      <c r="D278" s="50" t="s">
        <v>47</v>
      </c>
      <c r="E278" s="40">
        <v>2.52</v>
      </c>
      <c r="F278" s="40"/>
      <c r="G278" s="61" t="s">
        <v>35</v>
      </c>
      <c r="H278" s="54"/>
      <c r="I278" s="55">
        <f>H278*E278</f>
        <v>0</v>
      </c>
      <c r="J278" s="56">
        <f>+H278*F278</f>
        <v>0</v>
      </c>
      <c r="K278" s="10">
        <f>+I278+K277</f>
        <v>0</v>
      </c>
    </row>
    <row r="279" spans="1:11" ht="12.75">
      <c r="A279" s="47">
        <f>+E279*H279</f>
        <v>0</v>
      </c>
      <c r="B279" s="48">
        <f>+B278+1</f>
        <v>274</v>
      </c>
      <c r="C279" s="64" t="s">
        <v>307</v>
      </c>
      <c r="D279" s="50" t="s">
        <v>47</v>
      </c>
      <c r="E279" s="40">
        <v>1.01</v>
      </c>
      <c r="F279" s="40"/>
      <c r="G279" s="61" t="s">
        <v>35</v>
      </c>
      <c r="H279" s="54"/>
      <c r="I279" s="55">
        <f>H279*E279</f>
        <v>0</v>
      </c>
      <c r="J279" s="56">
        <f>+H279*F279</f>
        <v>0</v>
      </c>
      <c r="K279" s="10">
        <f>+I279+K278</f>
        <v>0</v>
      </c>
    </row>
    <row r="280" spans="1:11" ht="12.75">
      <c r="A280" s="47">
        <f>+E280*H280</f>
        <v>0</v>
      </c>
      <c r="B280" s="48">
        <f>+B279+1</f>
        <v>275</v>
      </c>
      <c r="C280" s="64" t="s">
        <v>300</v>
      </c>
      <c r="D280" s="50" t="s">
        <v>47</v>
      </c>
      <c r="E280" s="40">
        <v>1.01</v>
      </c>
      <c r="F280" s="40"/>
      <c r="G280" s="61" t="s">
        <v>35</v>
      </c>
      <c r="H280" s="54"/>
      <c r="I280" s="55">
        <f>H280*E280</f>
        <v>0</v>
      </c>
      <c r="J280" s="56">
        <f>+H280*F280</f>
        <v>0</v>
      </c>
      <c r="K280" s="10">
        <f>+I280+K279</f>
        <v>0</v>
      </c>
    </row>
    <row r="281" spans="1:11" ht="12.75">
      <c r="A281" s="47">
        <f>+E281*H281</f>
        <v>0</v>
      </c>
      <c r="B281" s="48">
        <f>+B280+1</f>
        <v>276</v>
      </c>
      <c r="C281" s="64" t="s">
        <v>308</v>
      </c>
      <c r="D281" s="50" t="s">
        <v>40</v>
      </c>
      <c r="E281" s="40">
        <v>1</v>
      </c>
      <c r="F281" s="40"/>
      <c r="G281" s="61" t="s">
        <v>35</v>
      </c>
      <c r="H281" s="54"/>
      <c r="I281" s="55">
        <f>H281*E281</f>
        <v>0</v>
      </c>
      <c r="J281" s="56">
        <f>+H281*F281</f>
        <v>0</v>
      </c>
      <c r="K281" s="10">
        <f>+I281+K280</f>
        <v>0</v>
      </c>
    </row>
    <row r="282" spans="1:11" ht="12.75">
      <c r="A282" s="47">
        <f>+E282*H282</f>
        <v>0</v>
      </c>
      <c r="B282" s="48">
        <f>+B281+1</f>
        <v>277</v>
      </c>
      <c r="C282" s="64" t="s">
        <v>309</v>
      </c>
      <c r="D282" s="50" t="s">
        <v>47</v>
      </c>
      <c r="E282" s="40">
        <v>22.05</v>
      </c>
      <c r="F282" s="40"/>
      <c r="G282" s="53" t="s">
        <v>38</v>
      </c>
      <c r="H282" s="54"/>
      <c r="I282" s="55">
        <f>H282*E282</f>
        <v>0</v>
      </c>
      <c r="J282" s="56">
        <f>+H282*F282</f>
        <v>0</v>
      </c>
      <c r="K282" s="10">
        <f>+I282+K281</f>
        <v>0</v>
      </c>
    </row>
    <row r="283" spans="1:11" ht="12.75">
      <c r="A283" s="47">
        <f>+E283*H283</f>
        <v>0</v>
      </c>
      <c r="B283" s="48">
        <f>+B282+1</f>
        <v>278</v>
      </c>
      <c r="C283" s="67" t="s">
        <v>310</v>
      </c>
      <c r="D283" s="50" t="s">
        <v>34</v>
      </c>
      <c r="E283" s="40">
        <v>61.6</v>
      </c>
      <c r="F283" s="40"/>
      <c r="G283" s="61" t="s">
        <v>35</v>
      </c>
      <c r="H283" s="54"/>
      <c r="I283" s="55">
        <f>H283*E283</f>
        <v>0</v>
      </c>
      <c r="J283" s="56">
        <f>+H283*F283</f>
        <v>0</v>
      </c>
      <c r="K283" s="10">
        <f>+I283+K282</f>
        <v>0</v>
      </c>
    </row>
    <row r="284" spans="1:11" ht="12.75">
      <c r="A284" s="47">
        <f>+E284*H284</f>
        <v>0</v>
      </c>
      <c r="B284" s="48">
        <f>+B283+1</f>
        <v>279</v>
      </c>
      <c r="C284" s="64" t="s">
        <v>311</v>
      </c>
      <c r="D284" s="50" t="s">
        <v>47</v>
      </c>
      <c r="E284" s="40">
        <v>34.65</v>
      </c>
      <c r="F284" s="40"/>
      <c r="G284" s="53" t="s">
        <v>38</v>
      </c>
      <c r="H284" s="54"/>
      <c r="I284" s="55">
        <f>H284*E284</f>
        <v>0</v>
      </c>
      <c r="J284" s="56">
        <f>+H284*F284</f>
        <v>0</v>
      </c>
      <c r="K284" s="10">
        <f>+I284+K283</f>
        <v>0</v>
      </c>
    </row>
    <row r="285" spans="1:11" ht="12.75">
      <c r="A285" s="47">
        <f>+E285*H285</f>
        <v>0</v>
      </c>
      <c r="B285" s="48">
        <f>+B284+1</f>
        <v>280</v>
      </c>
      <c r="C285" s="64" t="s">
        <v>312</v>
      </c>
      <c r="D285" s="50" t="s">
        <v>47</v>
      </c>
      <c r="E285" s="40">
        <v>42.08</v>
      </c>
      <c r="F285" s="40"/>
      <c r="G285" s="53" t="s">
        <v>38</v>
      </c>
      <c r="H285" s="54"/>
      <c r="I285" s="55">
        <f>H285*E285</f>
        <v>0</v>
      </c>
      <c r="J285" s="56">
        <f>+H285*F285</f>
        <v>0</v>
      </c>
      <c r="K285" s="10">
        <f>+I285+K284</f>
        <v>0</v>
      </c>
    </row>
    <row r="286" spans="1:11" ht="12.75">
      <c r="A286" s="47">
        <f>+E286*H286</f>
        <v>0</v>
      </c>
      <c r="B286" s="48">
        <f>+B285+1</f>
        <v>281</v>
      </c>
      <c r="C286" s="64" t="s">
        <v>313</v>
      </c>
      <c r="D286" s="50" t="s">
        <v>47</v>
      </c>
      <c r="E286" s="40">
        <v>46.6</v>
      </c>
      <c r="F286" s="40"/>
      <c r="G286" s="53" t="s">
        <v>38</v>
      </c>
      <c r="H286" s="54"/>
      <c r="I286" s="55">
        <f>H286*E286</f>
        <v>0</v>
      </c>
      <c r="J286" s="56">
        <f>+H286*F286</f>
        <v>0</v>
      </c>
      <c r="K286" s="10">
        <f>+I286+K285</f>
        <v>0</v>
      </c>
    </row>
    <row r="287" spans="1:11" ht="12.75">
      <c r="A287" s="47">
        <f>+E287*H287</f>
        <v>0</v>
      </c>
      <c r="B287" s="48">
        <f>+B286+1</f>
        <v>282</v>
      </c>
      <c r="C287" s="64" t="s">
        <v>314</v>
      </c>
      <c r="D287" s="50" t="s">
        <v>40</v>
      </c>
      <c r="E287" s="40">
        <v>5</v>
      </c>
      <c r="F287" s="40"/>
      <c r="G287" s="53" t="s">
        <v>38</v>
      </c>
      <c r="H287" s="54"/>
      <c r="I287" s="55">
        <f>H287*E287</f>
        <v>0</v>
      </c>
      <c r="J287" s="56">
        <f>+H287*F287</f>
        <v>0</v>
      </c>
      <c r="K287" s="10">
        <f>+I287+K286</f>
        <v>0</v>
      </c>
    </row>
    <row r="288" spans="1:11" ht="12.75">
      <c r="A288" s="47">
        <f>+E288*H288</f>
        <v>0</v>
      </c>
      <c r="B288" s="48">
        <f>+B287+1</f>
        <v>283</v>
      </c>
      <c r="C288" s="64" t="s">
        <v>315</v>
      </c>
      <c r="D288" s="50" t="s">
        <v>40</v>
      </c>
      <c r="E288" s="40">
        <v>2</v>
      </c>
      <c r="F288" s="40"/>
      <c r="G288" s="53" t="s">
        <v>38</v>
      </c>
      <c r="H288" s="54"/>
      <c r="I288" s="55">
        <f>H288*E288</f>
        <v>0</v>
      </c>
      <c r="J288" s="56">
        <f>+H288*F288</f>
        <v>0</v>
      </c>
      <c r="K288" s="10">
        <f>+I288+K287</f>
        <v>0</v>
      </c>
    </row>
    <row r="289" spans="1:11" ht="12.75">
      <c r="A289" s="47">
        <f>+E289*H289</f>
        <v>0</v>
      </c>
      <c r="B289" s="48">
        <f>+B288+1</f>
        <v>284</v>
      </c>
      <c r="C289" s="64" t="s">
        <v>316</v>
      </c>
      <c r="D289" s="50" t="s">
        <v>40</v>
      </c>
      <c r="E289" s="40">
        <v>2</v>
      </c>
      <c r="F289" s="40"/>
      <c r="G289" s="61" t="s">
        <v>35</v>
      </c>
      <c r="H289" s="54"/>
      <c r="I289" s="55">
        <f>H289*E289</f>
        <v>0</v>
      </c>
      <c r="J289" s="56">
        <f>+H289*F289</f>
        <v>0</v>
      </c>
      <c r="K289" s="10">
        <f>+I289+K288</f>
        <v>0</v>
      </c>
    </row>
    <row r="290" spans="1:11" ht="12.75">
      <c r="A290" s="47">
        <f>+E290*H290</f>
        <v>0</v>
      </c>
      <c r="B290" s="48">
        <f>+B289+1</f>
        <v>285</v>
      </c>
      <c r="C290" s="64" t="s">
        <v>317</v>
      </c>
      <c r="D290" s="50" t="s">
        <v>40</v>
      </c>
      <c r="E290" s="40">
        <v>2</v>
      </c>
      <c r="F290" s="40"/>
      <c r="G290" s="61" t="s">
        <v>35</v>
      </c>
      <c r="H290" s="54"/>
      <c r="I290" s="55">
        <f>H290*E290</f>
        <v>0</v>
      </c>
      <c r="J290" s="56">
        <f>+H290*F290</f>
        <v>0</v>
      </c>
      <c r="K290" s="10">
        <f>+I290+K289</f>
        <v>0</v>
      </c>
    </row>
    <row r="291" spans="1:11" ht="12.75">
      <c r="A291" s="47">
        <f>+E291*H291</f>
        <v>0</v>
      </c>
      <c r="B291" s="48">
        <f>+B290+1</f>
        <v>286</v>
      </c>
      <c r="C291" s="64" t="s">
        <v>318</v>
      </c>
      <c r="D291" s="50" t="s">
        <v>40</v>
      </c>
      <c r="E291" s="40">
        <v>1</v>
      </c>
      <c r="F291" s="40"/>
      <c r="G291" s="61" t="s">
        <v>35</v>
      </c>
      <c r="H291" s="54"/>
      <c r="I291" s="55">
        <f>H291*E291</f>
        <v>0</v>
      </c>
      <c r="J291" s="56">
        <f>+H291*F291</f>
        <v>0</v>
      </c>
      <c r="K291" s="10">
        <f>+I291+K290</f>
        <v>0</v>
      </c>
    </row>
    <row r="292" spans="1:11" ht="12.75">
      <c r="A292" s="47">
        <f>+E292*H292</f>
        <v>0</v>
      </c>
      <c r="B292" s="48">
        <f>+B291+1</f>
        <v>287</v>
      </c>
      <c r="C292" s="64" t="s">
        <v>319</v>
      </c>
      <c r="D292" s="50" t="s">
        <v>47</v>
      </c>
      <c r="E292" s="40">
        <v>12.26</v>
      </c>
      <c r="F292" s="40"/>
      <c r="G292" s="53" t="s">
        <v>38</v>
      </c>
      <c r="H292" s="54"/>
      <c r="I292" s="55">
        <f>H292*E292</f>
        <v>0</v>
      </c>
      <c r="J292" s="56">
        <f>+H292*F292</f>
        <v>0</v>
      </c>
      <c r="K292" s="10">
        <f>+I292+K291</f>
        <v>0</v>
      </c>
    </row>
    <row r="293" spans="1:11" ht="12.75">
      <c r="A293" s="47">
        <f>+E293*H293</f>
        <v>0</v>
      </c>
      <c r="B293" s="48">
        <f>+B292+1</f>
        <v>288</v>
      </c>
      <c r="C293" s="64" t="s">
        <v>320</v>
      </c>
      <c r="D293" s="50" t="s">
        <v>47</v>
      </c>
      <c r="E293" s="40">
        <v>40</v>
      </c>
      <c r="F293" s="40"/>
      <c r="G293" s="53" t="s">
        <v>38</v>
      </c>
      <c r="H293" s="54"/>
      <c r="I293" s="55">
        <f>H293*E293</f>
        <v>0</v>
      </c>
      <c r="J293" s="56">
        <f>+H293*F293</f>
        <v>0</v>
      </c>
      <c r="K293" s="10">
        <f>+I293+K292</f>
        <v>0</v>
      </c>
    </row>
    <row r="294" spans="1:11" ht="12.75">
      <c r="A294" s="47">
        <f>+E294*H294</f>
        <v>0</v>
      </c>
      <c r="B294" s="48">
        <f>+B293+1</f>
        <v>289</v>
      </c>
      <c r="C294" s="64" t="s">
        <v>321</v>
      </c>
      <c r="D294" s="50" t="s">
        <v>47</v>
      </c>
      <c r="E294" s="40">
        <v>12.8</v>
      </c>
      <c r="F294" s="40"/>
      <c r="G294" s="53" t="s">
        <v>38</v>
      </c>
      <c r="H294" s="54"/>
      <c r="I294" s="55">
        <f>H294*E294</f>
        <v>0</v>
      </c>
      <c r="J294" s="56">
        <f>+H294*F294</f>
        <v>0</v>
      </c>
      <c r="K294" s="10">
        <f>+I294+K293</f>
        <v>0</v>
      </c>
    </row>
    <row r="295" spans="1:11" ht="12.75">
      <c r="A295" s="47">
        <f>+E295*H295</f>
        <v>0</v>
      </c>
      <c r="B295" s="48">
        <f>+B294+1</f>
        <v>290</v>
      </c>
      <c r="C295" s="64" t="s">
        <v>322</v>
      </c>
      <c r="D295" s="50" t="s">
        <v>47</v>
      </c>
      <c r="E295" s="40">
        <v>16.8</v>
      </c>
      <c r="F295" s="40"/>
      <c r="G295" s="53" t="s">
        <v>38</v>
      </c>
      <c r="H295" s="54"/>
      <c r="I295" s="55">
        <f>H295*E295</f>
        <v>0</v>
      </c>
      <c r="J295" s="56">
        <f>+H295*F295</f>
        <v>0</v>
      </c>
      <c r="K295" s="10">
        <f>+I295+K294</f>
        <v>0</v>
      </c>
    </row>
    <row r="296" spans="1:11" ht="12.75">
      <c r="A296" s="47">
        <f>+E296*H296</f>
        <v>0</v>
      </c>
      <c r="B296" s="48">
        <f>+B295+1</f>
        <v>291</v>
      </c>
      <c r="C296" s="64" t="s">
        <v>323</v>
      </c>
      <c r="D296" s="50" t="s">
        <v>47</v>
      </c>
      <c r="E296" s="40">
        <v>21.15</v>
      </c>
      <c r="F296" s="40"/>
      <c r="G296" s="53" t="s">
        <v>38</v>
      </c>
      <c r="H296" s="54"/>
      <c r="I296" s="55">
        <f>H296*E296</f>
        <v>0</v>
      </c>
      <c r="J296" s="56">
        <f>+H296*F296</f>
        <v>0</v>
      </c>
      <c r="K296" s="10">
        <f>+I296+K295</f>
        <v>0</v>
      </c>
    </row>
    <row r="297" spans="1:11" ht="12.75">
      <c r="A297" s="47">
        <f>+E297*H297</f>
        <v>0</v>
      </c>
      <c r="B297" s="48">
        <f>+B296+1</f>
        <v>292</v>
      </c>
      <c r="C297" s="64" t="s">
        <v>324</v>
      </c>
      <c r="D297" s="50" t="s">
        <v>47</v>
      </c>
      <c r="E297" s="40">
        <v>32</v>
      </c>
      <c r="F297" s="40"/>
      <c r="G297" s="53" t="s">
        <v>38</v>
      </c>
      <c r="H297" s="54"/>
      <c r="I297" s="55">
        <f>H297*E297</f>
        <v>0</v>
      </c>
      <c r="J297" s="56">
        <f>+H297*F297</f>
        <v>0</v>
      </c>
      <c r="K297" s="10">
        <f>+I297+K296</f>
        <v>0</v>
      </c>
    </row>
    <row r="298" spans="1:11" ht="12.75">
      <c r="A298" s="47">
        <f>+E298*H298</f>
        <v>0</v>
      </c>
      <c r="B298" s="48">
        <f>+B297+1</f>
        <v>293</v>
      </c>
      <c r="C298" s="67" t="s">
        <v>325</v>
      </c>
      <c r="D298" s="50" t="s">
        <v>23</v>
      </c>
      <c r="E298" s="40">
        <v>1</v>
      </c>
      <c r="F298" s="40"/>
      <c r="G298" s="50" t="s">
        <v>24</v>
      </c>
      <c r="H298" s="54"/>
      <c r="I298" s="55">
        <f>H298*E298</f>
        <v>0</v>
      </c>
      <c r="J298" s="56">
        <f>+H298*F298</f>
        <v>0</v>
      </c>
      <c r="K298" s="10">
        <f>+I298+K297</f>
        <v>0</v>
      </c>
    </row>
    <row r="299" spans="1:11" ht="12.75">
      <c r="A299" s="47">
        <f>+E299*H299</f>
        <v>0</v>
      </c>
      <c r="B299" s="48">
        <f>+B298+1</f>
        <v>294</v>
      </c>
      <c r="C299" s="64" t="s">
        <v>326</v>
      </c>
      <c r="D299" s="50" t="s">
        <v>327</v>
      </c>
      <c r="E299" s="40">
        <v>1</v>
      </c>
      <c r="F299" s="40"/>
      <c r="G299" s="50" t="s">
        <v>38</v>
      </c>
      <c r="H299" s="54"/>
      <c r="I299" s="55">
        <f>H299*E299</f>
        <v>0</v>
      </c>
      <c r="J299" s="56">
        <f>+H299*F299</f>
        <v>0</v>
      </c>
      <c r="K299" s="10">
        <f>+I299+K298</f>
        <v>0</v>
      </c>
    </row>
    <row r="300" spans="1:11" ht="12.75">
      <c r="A300" s="47">
        <f>+E300*H300</f>
        <v>0</v>
      </c>
      <c r="B300" s="48">
        <f>+B299+1</f>
        <v>295</v>
      </c>
      <c r="C300" s="67" t="s">
        <v>328</v>
      </c>
      <c r="D300" s="50" t="s">
        <v>34</v>
      </c>
      <c r="E300" s="40">
        <v>31.55</v>
      </c>
      <c r="F300" s="40"/>
      <c r="G300" s="53" t="s">
        <v>38</v>
      </c>
      <c r="H300" s="54"/>
      <c r="I300" s="55">
        <f>H300*E300</f>
        <v>0</v>
      </c>
      <c r="J300" s="56">
        <f>+H300*F300</f>
        <v>0</v>
      </c>
      <c r="K300" s="10">
        <f>+I300+K299</f>
        <v>0</v>
      </c>
    </row>
    <row r="301" spans="1:11" ht="12.75">
      <c r="A301" s="47">
        <f>+E301*H301</f>
        <v>0</v>
      </c>
      <c r="B301" s="48">
        <f>+B300+1</f>
        <v>296</v>
      </c>
      <c r="C301" s="64" t="s">
        <v>329</v>
      </c>
      <c r="D301" s="50" t="s">
        <v>47</v>
      </c>
      <c r="E301" s="40">
        <v>32.08</v>
      </c>
      <c r="F301" s="40"/>
      <c r="G301" s="53" t="s">
        <v>38</v>
      </c>
      <c r="H301" s="54"/>
      <c r="I301" s="55">
        <f>H301*E301</f>
        <v>0</v>
      </c>
      <c r="J301" s="56">
        <f>+H301*F301</f>
        <v>0</v>
      </c>
      <c r="K301" s="10">
        <f>+I301+K300</f>
        <v>0</v>
      </c>
    </row>
    <row r="302" spans="1:11" ht="12.75">
      <c r="A302" s="47">
        <f>+E302*H302</f>
        <v>0</v>
      </c>
      <c r="B302" s="48">
        <f>+B301+1</f>
        <v>297</v>
      </c>
      <c r="C302" s="64" t="s">
        <v>330</v>
      </c>
      <c r="D302" s="50" t="s">
        <v>34</v>
      </c>
      <c r="E302" s="40">
        <v>66.8</v>
      </c>
      <c r="F302" s="40"/>
      <c r="G302" s="61" t="s">
        <v>35</v>
      </c>
      <c r="H302" s="54"/>
      <c r="I302" s="55">
        <f>H302*E302</f>
        <v>0</v>
      </c>
      <c r="J302" s="56">
        <f>+H302*F302</f>
        <v>0</v>
      </c>
      <c r="K302" s="10">
        <f>+I302+K301</f>
        <v>0</v>
      </c>
    </row>
    <row r="303" spans="2:10" ht="12.75">
      <c r="B303" s="48"/>
      <c r="C303" s="71"/>
      <c r="D303" s="50"/>
      <c r="E303" s="40"/>
      <c r="F303" s="40"/>
      <c r="G303" s="72"/>
      <c r="H303" s="40"/>
      <c r="I303" s="40"/>
      <c r="J303" s="56"/>
    </row>
    <row r="304" spans="1:10" ht="26.25" customHeight="1">
      <c r="A304" s="73">
        <f>SUM(A6:A302)</f>
        <v>0</v>
      </c>
      <c r="B304" s="74"/>
      <c r="C304" s="75" t="s">
        <v>331</v>
      </c>
      <c r="D304" s="75"/>
      <c r="E304" s="75"/>
      <c r="F304" s="75"/>
      <c r="G304" s="75"/>
      <c r="H304" s="75"/>
      <c r="I304" s="73">
        <f>SUM(I6:I302)</f>
        <v>0</v>
      </c>
      <c r="J304" s="76">
        <f>SUM(J6:J302)</f>
        <v>0</v>
      </c>
    </row>
    <row r="305" spans="1:10" ht="12.75" customHeight="1">
      <c r="A305" s="77"/>
      <c r="B305" s="74"/>
      <c r="C305" s="75" t="s">
        <v>332</v>
      </c>
      <c r="D305" s="75"/>
      <c r="E305" s="75"/>
      <c r="F305" s="75"/>
      <c r="G305" s="75"/>
      <c r="H305" s="78">
        <v>0.21</v>
      </c>
      <c r="I305" s="79">
        <f>+I304*H305</f>
        <v>0</v>
      </c>
      <c r="J305" s="80">
        <f>+I304-J304</f>
        <v>0</v>
      </c>
    </row>
    <row r="306" spans="1:10" ht="12.75" customHeight="1">
      <c r="A306" s="77"/>
      <c r="B306" s="74"/>
      <c r="C306" s="75" t="s">
        <v>333</v>
      </c>
      <c r="D306" s="75"/>
      <c r="E306" s="75"/>
      <c r="F306" s="75"/>
      <c r="G306" s="75"/>
      <c r="H306" s="75"/>
      <c r="I306" s="79">
        <f>+I305+I304</f>
        <v>0</v>
      </c>
      <c r="J306" s="81" t="s">
        <v>334</v>
      </c>
    </row>
    <row r="307" spans="2:10" ht="12.75">
      <c r="B307" s="82"/>
      <c r="C307" s="83"/>
      <c r="D307" s="84"/>
      <c r="G307" s="85"/>
      <c r="H307" s="86"/>
      <c r="I307" s="87" t="s">
        <v>335</v>
      </c>
      <c r="J307" s="80">
        <f>+J305*1.21</f>
        <v>0</v>
      </c>
    </row>
    <row r="308" spans="2:10" ht="12.75">
      <c r="B308" s="83"/>
      <c r="C308" s="83"/>
      <c r="D308" s="83"/>
      <c r="E308" s="83"/>
      <c r="F308" s="83"/>
      <c r="G308" s="83"/>
      <c r="H308" s="83"/>
      <c r="I308" s="83"/>
      <c r="J308" s="83"/>
    </row>
    <row r="309" spans="2:8" ht="12.75">
      <c r="B309" s="83"/>
      <c r="C309" s="83"/>
      <c r="D309" s="84"/>
      <c r="G309" s="85"/>
      <c r="H309" s="86"/>
    </row>
    <row r="310" spans="2:8" ht="12.75">
      <c r="B310" s="83"/>
      <c r="C310" s="83"/>
      <c r="D310" s="84"/>
      <c r="G310" s="85"/>
      <c r="H310" s="86"/>
    </row>
    <row r="311" spans="2:8" ht="12.75">
      <c r="B311" s="83"/>
      <c r="C311" s="83"/>
      <c r="D311" s="84"/>
      <c r="G311" s="85"/>
      <c r="H311" s="86"/>
    </row>
    <row r="312" spans="2:8" ht="12.75">
      <c r="B312" s="83"/>
      <c r="C312" s="83"/>
      <c r="D312" s="84"/>
      <c r="G312" s="85"/>
      <c r="H312" s="86"/>
    </row>
    <row r="313" spans="2:8" ht="12.75">
      <c r="B313" s="83"/>
      <c r="C313" s="83"/>
      <c r="D313" s="84"/>
      <c r="G313" s="85"/>
      <c r="H313" s="86"/>
    </row>
    <row r="314" spans="2:8" ht="12.75">
      <c r="B314" s="83"/>
      <c r="C314" s="83"/>
      <c r="D314" s="84"/>
      <c r="G314" s="85"/>
      <c r="H314" s="86"/>
    </row>
    <row r="315" spans="2:8" ht="12.75">
      <c r="B315" s="83"/>
      <c r="C315" s="83"/>
      <c r="D315" s="84"/>
      <c r="G315" s="85"/>
      <c r="H315" s="86"/>
    </row>
    <row r="316" spans="2:8" ht="12.75">
      <c r="B316" s="83"/>
      <c r="C316" s="83"/>
      <c r="D316" s="84"/>
      <c r="G316" s="85"/>
      <c r="H316" s="86"/>
    </row>
    <row r="317" spans="2:8" ht="12.75">
      <c r="B317" s="83"/>
      <c r="C317" s="83"/>
      <c r="D317" s="84"/>
      <c r="G317" s="85"/>
      <c r="H317" s="86"/>
    </row>
    <row r="318" spans="2:8" ht="12.75">
      <c r="B318" s="83"/>
      <c r="C318" s="83"/>
      <c r="D318" s="84"/>
      <c r="G318" s="85"/>
      <c r="H318" s="86"/>
    </row>
    <row r="319" spans="2:8" ht="12.75">
      <c r="B319" s="83"/>
      <c r="C319" s="83"/>
      <c r="D319" s="84"/>
      <c r="G319" s="85"/>
      <c r="H319" s="86"/>
    </row>
    <row r="320" spans="2:8" ht="12.75">
      <c r="B320" s="83"/>
      <c r="C320" s="83"/>
      <c r="D320" s="84"/>
      <c r="G320" s="85"/>
      <c r="H320" s="86"/>
    </row>
    <row r="321" spans="2:8" ht="12.75">
      <c r="B321" s="83"/>
      <c r="C321" s="83"/>
      <c r="D321" s="84"/>
      <c r="G321" s="85"/>
      <c r="H321" s="86"/>
    </row>
    <row r="322" spans="2:8" ht="12.75">
      <c r="B322" s="83"/>
      <c r="C322" s="83"/>
      <c r="D322" s="84"/>
      <c r="G322" s="85"/>
      <c r="H322" s="86"/>
    </row>
    <row r="323" spans="2:8" ht="12.75">
      <c r="B323" s="83"/>
      <c r="C323" s="83"/>
      <c r="D323" s="84"/>
      <c r="G323" s="85"/>
      <c r="H323" s="86"/>
    </row>
    <row r="324" spans="2:8" ht="12.75">
      <c r="B324" s="83"/>
      <c r="C324" s="83"/>
      <c r="D324" s="84"/>
      <c r="G324" s="85"/>
      <c r="H324" s="86"/>
    </row>
    <row r="325" spans="2:8" ht="12.75">
      <c r="B325" s="83"/>
      <c r="C325" s="83"/>
      <c r="D325" s="84"/>
      <c r="G325" s="85"/>
      <c r="H325" s="86"/>
    </row>
    <row r="326" spans="2:8" ht="12.75">
      <c r="B326" s="83"/>
      <c r="C326" s="83"/>
      <c r="D326" s="84"/>
      <c r="G326" s="85"/>
      <c r="H326" s="86"/>
    </row>
    <row r="327" spans="2:8" ht="12.75">
      <c r="B327" s="83"/>
      <c r="C327" s="83"/>
      <c r="D327" s="84"/>
      <c r="G327" s="85"/>
      <c r="H327" s="86"/>
    </row>
    <row r="328" spans="2:8" ht="12.75">
      <c r="B328" s="83"/>
      <c r="C328" s="83"/>
      <c r="D328" s="84"/>
      <c r="G328" s="85"/>
      <c r="H328" s="86"/>
    </row>
    <row r="329" spans="2:8" ht="12.75">
      <c r="B329" s="83"/>
      <c r="C329" s="83"/>
      <c r="D329" s="84"/>
      <c r="G329" s="85"/>
      <c r="H329" s="86"/>
    </row>
    <row r="330" spans="2:8" ht="12.75">
      <c r="B330" s="83"/>
      <c r="C330" s="83"/>
      <c r="D330" s="84"/>
      <c r="G330" s="85"/>
      <c r="H330" s="86"/>
    </row>
    <row r="331" spans="2:8" ht="12.75">
      <c r="B331" s="83"/>
      <c r="C331" s="83"/>
      <c r="D331" s="84"/>
      <c r="G331" s="85"/>
      <c r="H331" s="86"/>
    </row>
    <row r="332" spans="2:8" ht="12.75">
      <c r="B332" s="83"/>
      <c r="C332" s="83"/>
      <c r="D332" s="84"/>
      <c r="G332" s="85"/>
      <c r="H332" s="86"/>
    </row>
    <row r="333" spans="2:8" ht="12.75">
      <c r="B333" s="83"/>
      <c r="C333" s="83"/>
      <c r="D333" s="84"/>
      <c r="G333" s="85"/>
      <c r="H333" s="86"/>
    </row>
    <row r="334" spans="2:8" ht="12.75">
      <c r="B334" s="83"/>
      <c r="C334" s="83"/>
      <c r="D334" s="84"/>
      <c r="G334" s="85"/>
      <c r="H334" s="86"/>
    </row>
    <row r="335" spans="2:8" ht="12.75">
      <c r="B335" s="83"/>
      <c r="C335" s="83"/>
      <c r="D335" s="84"/>
      <c r="G335" s="85"/>
      <c r="H335" s="86"/>
    </row>
    <row r="336" spans="2:8" ht="12.75">
      <c r="B336" s="83"/>
      <c r="C336" s="83"/>
      <c r="D336" s="84"/>
      <c r="G336" s="85"/>
      <c r="H336" s="86"/>
    </row>
    <row r="337" spans="2:8" ht="12.75">
      <c r="B337" s="83"/>
      <c r="C337" s="83"/>
      <c r="D337" s="84"/>
      <c r="G337" s="85"/>
      <c r="H337" s="86"/>
    </row>
    <row r="338" spans="2:8" ht="12.75">
      <c r="B338" s="83"/>
      <c r="C338" s="83"/>
      <c r="D338" s="84"/>
      <c r="G338" s="85"/>
      <c r="H338" s="86"/>
    </row>
    <row r="339" spans="2:8" ht="12.75">
      <c r="B339" s="83"/>
      <c r="C339" s="83"/>
      <c r="D339" s="84"/>
      <c r="G339" s="85"/>
      <c r="H339" s="86"/>
    </row>
    <row r="340" spans="2:8" ht="12.75">
      <c r="B340" s="83"/>
      <c r="C340" s="83"/>
      <c r="D340" s="84"/>
      <c r="G340" s="85"/>
      <c r="H340" s="86"/>
    </row>
    <row r="341" spans="2:8" ht="12.75">
      <c r="B341" s="83"/>
      <c r="C341" s="83"/>
      <c r="D341" s="84"/>
      <c r="G341" s="85"/>
      <c r="H341" s="86"/>
    </row>
    <row r="342" spans="2:8" ht="12.75">
      <c r="B342" s="83"/>
      <c r="C342" s="83"/>
      <c r="D342" s="84"/>
      <c r="G342" s="85"/>
      <c r="H342" s="86"/>
    </row>
    <row r="343" spans="2:8" ht="12.75">
      <c r="B343" s="83"/>
      <c r="C343" s="83"/>
      <c r="D343" s="84"/>
      <c r="G343" s="85"/>
      <c r="H343" s="86"/>
    </row>
    <row r="344" spans="2:8" ht="12.75">
      <c r="B344" s="83"/>
      <c r="C344" s="83"/>
      <c r="D344" s="84"/>
      <c r="G344" s="85"/>
      <c r="H344" s="86"/>
    </row>
    <row r="345" spans="2:8" ht="12.75">
      <c r="B345" s="83"/>
      <c r="C345" s="83"/>
      <c r="D345" s="84"/>
      <c r="G345" s="85"/>
      <c r="H345" s="86"/>
    </row>
    <row r="346" spans="2:8" ht="12.75">
      <c r="B346" s="83"/>
      <c r="C346" s="83"/>
      <c r="D346" s="84"/>
      <c r="G346" s="85"/>
      <c r="H346" s="86"/>
    </row>
    <row r="347" spans="2:8" ht="12.75">
      <c r="B347" s="83"/>
      <c r="C347" s="83"/>
      <c r="D347" s="84"/>
      <c r="G347" s="85"/>
      <c r="H347" s="86"/>
    </row>
    <row r="348" spans="2:8" ht="12.75">
      <c r="B348" s="83"/>
      <c r="C348" s="83"/>
      <c r="D348" s="84"/>
      <c r="G348" s="85"/>
      <c r="H348" s="86"/>
    </row>
    <row r="349" spans="2:8" ht="12.75">
      <c r="B349" s="83"/>
      <c r="C349" s="83"/>
      <c r="D349" s="84"/>
      <c r="G349" s="85"/>
      <c r="H349" s="86"/>
    </row>
    <row r="350" spans="2:8" ht="12.75">
      <c r="B350" s="83"/>
      <c r="C350" s="83"/>
      <c r="D350" s="84"/>
      <c r="G350" s="85"/>
      <c r="H350" s="86"/>
    </row>
    <row r="351" spans="2:8" ht="12.75">
      <c r="B351" s="83"/>
      <c r="C351" s="83"/>
      <c r="D351" s="84"/>
      <c r="G351" s="85"/>
      <c r="H351" s="86"/>
    </row>
    <row r="352" spans="2:8" ht="12.75">
      <c r="B352" s="83"/>
      <c r="C352" s="83"/>
      <c r="D352" s="84"/>
      <c r="G352" s="85"/>
      <c r="H352" s="86"/>
    </row>
    <row r="353" spans="2:8" ht="12.75">
      <c r="B353" s="83"/>
      <c r="C353" s="83"/>
      <c r="D353" s="84"/>
      <c r="G353" s="85"/>
      <c r="H353" s="86"/>
    </row>
    <row r="354" spans="2:8" ht="12.75">
      <c r="B354" s="88"/>
      <c r="C354" s="83"/>
      <c r="D354" s="84"/>
      <c r="G354" s="85"/>
      <c r="H354" s="86"/>
    </row>
    <row r="355" spans="2:8" ht="12.75">
      <c r="B355" s="88"/>
      <c r="C355" s="83"/>
      <c r="D355" s="84"/>
      <c r="G355" s="85"/>
      <c r="H355" s="86"/>
    </row>
    <row r="356" spans="2:8" ht="12.75">
      <c r="B356" s="88"/>
      <c r="C356" s="83"/>
      <c r="D356" s="84"/>
      <c r="G356" s="85"/>
      <c r="H356" s="86"/>
    </row>
    <row r="357" spans="2:8" ht="12.75">
      <c r="B357" s="88"/>
      <c r="C357" s="83"/>
      <c r="D357" s="84"/>
      <c r="G357" s="85"/>
      <c r="H357" s="86"/>
    </row>
    <row r="358" spans="2:8" ht="12.75">
      <c r="B358" s="88"/>
      <c r="C358" s="83"/>
      <c r="D358" s="84"/>
      <c r="G358" s="85"/>
      <c r="H358" s="86"/>
    </row>
    <row r="359" spans="2:8" ht="12.75">
      <c r="B359" s="88"/>
      <c r="C359" s="83"/>
      <c r="D359" s="84"/>
      <c r="G359" s="85"/>
      <c r="H359" s="86"/>
    </row>
    <row r="360" spans="2:8" ht="12.75">
      <c r="B360" s="88"/>
      <c r="C360" s="83"/>
      <c r="D360" s="84"/>
      <c r="G360" s="85"/>
      <c r="H360" s="86"/>
    </row>
    <row r="361" spans="2:8" ht="12.75">
      <c r="B361" s="88"/>
      <c r="C361" s="83"/>
      <c r="D361" s="84"/>
      <c r="G361" s="85"/>
      <c r="H361" s="86"/>
    </row>
    <row r="362" spans="2:8" ht="12.75">
      <c r="B362" s="88"/>
      <c r="C362" s="83"/>
      <c r="D362" s="84"/>
      <c r="G362" s="85"/>
      <c r="H362" s="86"/>
    </row>
    <row r="363" spans="2:8" ht="12.75">
      <c r="B363" s="88"/>
      <c r="C363" s="83"/>
      <c r="D363" s="84"/>
      <c r="G363" s="85"/>
      <c r="H363" s="86"/>
    </row>
    <row r="364" spans="2:8" ht="12.75">
      <c r="B364" s="88"/>
      <c r="C364" s="83"/>
      <c r="D364" s="84"/>
      <c r="G364" s="85"/>
      <c r="H364" s="86"/>
    </row>
    <row r="365" spans="2:8" ht="12.75">
      <c r="B365" s="88"/>
      <c r="C365" s="83"/>
      <c r="D365" s="84"/>
      <c r="G365" s="85"/>
      <c r="H365" s="86"/>
    </row>
    <row r="366" spans="2:8" ht="12.75">
      <c r="B366" s="88"/>
      <c r="C366" s="83"/>
      <c r="D366" s="84"/>
      <c r="G366" s="85"/>
      <c r="H366" s="86"/>
    </row>
    <row r="367" spans="2:8" ht="12.75">
      <c r="B367" s="88"/>
      <c r="C367" s="83"/>
      <c r="D367" s="84"/>
      <c r="G367" s="85"/>
      <c r="H367" s="86"/>
    </row>
    <row r="368" spans="2:8" ht="12.75">
      <c r="B368" s="88"/>
      <c r="C368" s="83"/>
      <c r="D368" s="84"/>
      <c r="G368" s="85"/>
      <c r="H368" s="86"/>
    </row>
    <row r="369" spans="2:8" ht="12.75">
      <c r="B369" s="88"/>
      <c r="C369" s="83"/>
      <c r="D369" s="84"/>
      <c r="G369" s="85"/>
      <c r="H369" s="86"/>
    </row>
    <row r="370" spans="2:8" ht="12.75">
      <c r="B370" s="88"/>
      <c r="C370" s="83"/>
      <c r="D370" s="84"/>
      <c r="G370" s="85"/>
      <c r="H370" s="86"/>
    </row>
    <row r="371" spans="2:8" ht="12.75">
      <c r="B371" s="88"/>
      <c r="C371" s="83"/>
      <c r="D371" s="84"/>
      <c r="G371" s="85"/>
      <c r="H371" s="86"/>
    </row>
    <row r="372" spans="2:8" ht="12.75">
      <c r="B372" s="88"/>
      <c r="C372" s="83"/>
      <c r="D372" s="84"/>
      <c r="G372" s="85"/>
      <c r="H372" s="86"/>
    </row>
    <row r="373" spans="2:8" ht="12.75">
      <c r="B373" s="88"/>
      <c r="C373" s="83"/>
      <c r="D373" s="84"/>
      <c r="G373" s="85"/>
      <c r="H373" s="86"/>
    </row>
    <row r="374" spans="2:8" ht="12.75">
      <c r="B374" s="88"/>
      <c r="C374" s="83"/>
      <c r="D374" s="84"/>
      <c r="G374" s="85"/>
      <c r="H374" s="86"/>
    </row>
    <row r="375" spans="2:8" ht="12.75">
      <c r="B375" s="88"/>
      <c r="C375" s="83"/>
      <c r="D375" s="84"/>
      <c r="G375" s="85"/>
      <c r="H375" s="86"/>
    </row>
    <row r="376" spans="2:8" ht="12.75">
      <c r="B376" s="88"/>
      <c r="C376" s="83"/>
      <c r="D376" s="84"/>
      <c r="G376" s="85"/>
      <c r="H376" s="86"/>
    </row>
    <row r="377" spans="2:8" ht="12.75">
      <c r="B377" s="88"/>
      <c r="C377" s="83"/>
      <c r="D377" s="84"/>
      <c r="G377" s="85"/>
      <c r="H377" s="86"/>
    </row>
    <row r="378" spans="2:8" ht="12.75">
      <c r="B378" s="88"/>
      <c r="C378" s="83"/>
      <c r="D378" s="84"/>
      <c r="G378" s="85"/>
      <c r="H378" s="86"/>
    </row>
    <row r="379" spans="2:8" ht="12.75">
      <c r="B379" s="88"/>
      <c r="C379" s="83"/>
      <c r="D379" s="84"/>
      <c r="G379" s="85"/>
      <c r="H379" s="86"/>
    </row>
    <row r="380" spans="2:8" ht="12.75">
      <c r="B380" s="88"/>
      <c r="C380" s="83"/>
      <c r="D380" s="84"/>
      <c r="G380" s="85"/>
      <c r="H380" s="86"/>
    </row>
    <row r="381" spans="2:8" ht="12.75">
      <c r="B381" s="88"/>
      <c r="C381" s="83"/>
      <c r="D381" s="84"/>
      <c r="G381" s="85"/>
      <c r="H381" s="86"/>
    </row>
    <row r="382" spans="2:8" ht="12.75">
      <c r="B382" s="88"/>
      <c r="C382" s="83"/>
      <c r="D382" s="84"/>
      <c r="G382" s="85"/>
      <c r="H382" s="86"/>
    </row>
    <row r="383" spans="2:8" ht="12.75">
      <c r="B383" s="88"/>
      <c r="C383" s="83"/>
      <c r="D383" s="84"/>
      <c r="G383" s="85"/>
      <c r="H383" s="86"/>
    </row>
    <row r="384" spans="2:8" ht="12.75">
      <c r="B384" s="88"/>
      <c r="C384" s="83"/>
      <c r="D384" s="84"/>
      <c r="G384" s="85"/>
      <c r="H384" s="86"/>
    </row>
    <row r="385" spans="2:8" ht="12.75">
      <c r="B385" s="88"/>
      <c r="C385" s="83"/>
      <c r="D385" s="84"/>
      <c r="G385" s="85"/>
      <c r="H385" s="86"/>
    </row>
    <row r="386" spans="2:8" ht="12.75">
      <c r="B386" s="88"/>
      <c r="C386" s="83"/>
      <c r="D386" s="84"/>
      <c r="G386" s="85"/>
      <c r="H386" s="86"/>
    </row>
    <row r="387" spans="2:8" ht="12.75">
      <c r="B387" s="88"/>
      <c r="C387" s="83"/>
      <c r="D387" s="84"/>
      <c r="G387" s="85"/>
      <c r="H387" s="86"/>
    </row>
    <row r="388" spans="2:8" ht="12.75">
      <c r="B388" s="88"/>
      <c r="C388" s="83"/>
      <c r="D388" s="84"/>
      <c r="G388" s="85"/>
      <c r="H388" s="86"/>
    </row>
    <row r="389" spans="2:8" ht="12.75">
      <c r="B389" s="88"/>
      <c r="C389" s="83"/>
      <c r="D389" s="84"/>
      <c r="G389" s="85"/>
      <c r="H389" s="86"/>
    </row>
    <row r="390" spans="2:8" ht="12.75">
      <c r="B390" s="88"/>
      <c r="C390" s="83"/>
      <c r="D390" s="84"/>
      <c r="G390" s="85"/>
      <c r="H390" s="86"/>
    </row>
    <row r="391" spans="2:8" ht="12.75">
      <c r="B391" s="88"/>
      <c r="C391" s="83"/>
      <c r="D391" s="84"/>
      <c r="G391" s="85"/>
      <c r="H391" s="86"/>
    </row>
    <row r="392" spans="2:8" ht="12.75">
      <c r="B392" s="88"/>
      <c r="C392" s="83"/>
      <c r="D392" s="84"/>
      <c r="G392" s="85"/>
      <c r="H392" s="86"/>
    </row>
    <row r="393" spans="2:8" ht="12.75">
      <c r="B393" s="88"/>
      <c r="C393" s="83"/>
      <c r="D393" s="84"/>
      <c r="G393" s="85"/>
      <c r="H393" s="86"/>
    </row>
    <row r="394" spans="2:8" ht="12.75">
      <c r="B394" s="88"/>
      <c r="C394" s="83"/>
      <c r="D394" s="84"/>
      <c r="G394" s="85"/>
      <c r="H394" s="86"/>
    </row>
    <row r="395" spans="2:8" ht="12.75">
      <c r="B395" s="88"/>
      <c r="C395" s="83"/>
      <c r="D395" s="84"/>
      <c r="G395" s="85"/>
      <c r="H395" s="86"/>
    </row>
    <row r="396" spans="2:8" ht="12.75">
      <c r="B396" s="88"/>
      <c r="C396" s="83"/>
      <c r="D396" s="84"/>
      <c r="G396" s="85"/>
      <c r="H396" s="86"/>
    </row>
    <row r="397" spans="2:8" ht="12.75">
      <c r="B397" s="88"/>
      <c r="C397" s="83"/>
      <c r="D397" s="84"/>
      <c r="G397" s="85"/>
      <c r="H397" s="86"/>
    </row>
    <row r="398" spans="2:8" ht="12.75">
      <c r="B398" s="88"/>
      <c r="C398" s="83"/>
      <c r="D398" s="84"/>
      <c r="G398" s="85"/>
      <c r="H398" s="86"/>
    </row>
    <row r="399" spans="2:8" ht="12.75">
      <c r="B399" s="88"/>
      <c r="C399" s="83"/>
      <c r="D399" s="84"/>
      <c r="G399" s="85"/>
      <c r="H399" s="86"/>
    </row>
    <row r="400" spans="2:8" ht="12.75">
      <c r="B400" s="88"/>
      <c r="C400" s="83"/>
      <c r="D400" s="84"/>
      <c r="G400" s="85"/>
      <c r="H400" s="86"/>
    </row>
    <row r="401" spans="2:8" ht="12.75">
      <c r="B401" s="88"/>
      <c r="C401" s="83"/>
      <c r="D401" s="84"/>
      <c r="G401" s="85"/>
      <c r="H401" s="86"/>
    </row>
    <row r="402" spans="2:8" ht="12.75">
      <c r="B402" s="88"/>
      <c r="C402" s="83"/>
      <c r="D402" s="84"/>
      <c r="G402" s="85"/>
      <c r="H402" s="86"/>
    </row>
    <row r="403" spans="2:8" ht="12.75">
      <c r="B403" s="88"/>
      <c r="C403" s="83"/>
      <c r="D403" s="84"/>
      <c r="G403" s="85"/>
      <c r="H403" s="86"/>
    </row>
    <row r="404" spans="2:8" ht="12.75">
      <c r="B404" s="88"/>
      <c r="C404" s="83"/>
      <c r="D404" s="84"/>
      <c r="G404" s="85"/>
      <c r="H404" s="86"/>
    </row>
    <row r="405" spans="2:8" ht="12.75">
      <c r="B405" s="88"/>
      <c r="C405" s="83"/>
      <c r="D405" s="84"/>
      <c r="G405" s="85"/>
      <c r="H405" s="86"/>
    </row>
    <row r="406" spans="2:8" ht="12.75">
      <c r="B406" s="88"/>
      <c r="C406" s="83"/>
      <c r="D406" s="84"/>
      <c r="G406" s="85"/>
      <c r="H406" s="86"/>
    </row>
  </sheetData>
  <sheetProtection selectLockedCells="1" selectUnlockedCells="1"/>
  <mergeCells count="11">
    <mergeCell ref="B4:B5"/>
    <mergeCell ref="C4:C5"/>
    <mergeCell ref="D4:D5"/>
    <mergeCell ref="E4:F4"/>
    <mergeCell ref="G4:G5"/>
    <mergeCell ref="H4:H5"/>
    <mergeCell ref="I4:I5"/>
    <mergeCell ref="J4:J5"/>
    <mergeCell ref="C304:H304"/>
    <mergeCell ref="C305:G305"/>
    <mergeCell ref="C306:H306"/>
  </mergeCells>
  <conditionalFormatting sqref="I6:I8">
    <cfRule type="cellIs" priority="1" dxfId="0" operator="lessThanOrEqual" stopIfTrue="1">
      <formula>0</formula>
    </cfRule>
  </conditionalFormatting>
  <printOptions/>
  <pageMargins left="0.7479166666666667" right="0.7479166666666667" top="0.4423611111111111" bottom="0.38680555555555557" header="0.3034722222222222" footer="0.5118055555555555"/>
  <pageSetup fitToHeight="100" fitToWidth="1" horizontalDpi="300" verticalDpi="300" orientation="portrait" paperSize="9"/>
  <headerFooter alignWithMargins="0">
    <oddHeader>&amp;C&amp;"arial,Standaard"&amp;F  pag.&amp;P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Deleu</dc:creator>
  <cp:keywords/>
  <dc:description/>
  <cp:lastModifiedBy>e vn</cp:lastModifiedBy>
  <cp:lastPrinted>2014-12-16T14:35:47Z</cp:lastPrinted>
  <dcterms:created xsi:type="dcterms:W3CDTF">2008-03-11T11:22:28Z</dcterms:created>
  <dcterms:modified xsi:type="dcterms:W3CDTF">2021-09-14T15:20:43Z</dcterms:modified>
  <cp:category/>
  <cp:version/>
  <cp:contentType/>
  <cp:contentStatus/>
  <cp:revision>173</cp:revision>
</cp:coreProperties>
</file>